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ЭтаКнига"/>
  <bookViews>
    <workbookView xWindow="65341" yWindow="240" windowWidth="15480" windowHeight="11580" tabRatio="905" activeTab="0"/>
  </bookViews>
  <sheets>
    <sheet name="прил 1" sheetId="22" r:id="rId2"/>
    <sheet name="Прил 12" sheetId="16" state="hidden" r:id="rId3"/>
  </sheets>
  <externalReferences>
    <externalReference r:id="rId6"/>
    <externalReference r:id="rId7"/>
  </externalReferences>
  <definedNames/>
  <calcPr fullCalcOnLoad="1"/>
</workbook>
</file>

<file path=xl/calcChain.xml><?xml version="1.0" encoding="utf-8"?>
<calcChain xmlns="http://schemas.openxmlformats.org/spreadsheetml/2006/main">
  <c r="E56" i="22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Customer</author>
  </authors>
  <commentList>
    <comment ref="T383" authorId="0">
      <text>
        <r>
          <rPr>
            <b/>
            <sz val="8"/>
            <rFont val="Tahoma"/>
            <family val="2"/>
          </rPr>
          <t>Customer:</t>
        </r>
        <r>
          <rPr>
            <sz val="8"/>
            <rFont val="Tahoma"/>
            <family val="2"/>
          </rPr>
          <t xml:space="preserve">
оплачено2011г_уголь=1240</t>
        </r>
      </text>
    </comment>
    <comment ref="T1662" authorId="0">
      <text>
        <r>
          <rPr>
            <b/>
            <sz val="8"/>
            <rFont val="Tahoma"/>
            <family val="2"/>
          </rPr>
          <t>Customer:</t>
        </r>
        <r>
          <rPr>
            <sz val="8"/>
            <rFont val="Tahoma"/>
            <family val="2"/>
          </rPr>
          <t xml:space="preserve">
оплачено(199123,43ремонт кабинета главы через ОКС)</t>
        </r>
      </text>
    </comment>
    <comment ref="T1749" authorId="0">
      <text>
        <r>
          <rPr>
            <b/>
            <sz val="8"/>
            <rFont val="Tahoma"/>
            <family val="2"/>
          </rPr>
          <t>Customer:</t>
        </r>
        <r>
          <rPr>
            <sz val="8"/>
            <rFont val="Tahoma"/>
            <family val="2"/>
          </rPr>
          <t xml:space="preserve">
ЛЭП,ВЛ_Мандилу=388,035</t>
        </r>
      </text>
    </comment>
  </commentList>
</comments>
</file>

<file path=xl/sharedStrings.xml><?xml version="1.0" encoding="utf-8"?>
<sst xmlns="http://schemas.openxmlformats.org/spreadsheetml/2006/main" count="10046" uniqueCount="1171">
  <si>
    <t>Выплата единовременного пособия при всех формах устройства детей, лишенных родительского попечения, в семью</t>
  </si>
  <si>
    <t>505 05 02</t>
  </si>
  <si>
    <t>Мероприятия по борьбе с беспризорностью, по опеке и попечительству</t>
  </si>
  <si>
    <t>511 00 00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</si>
  <si>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</si>
  <si>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 xml:space="preserve">511 02 00 </t>
  </si>
  <si>
    <t xml:space="preserve">Прочие расходы </t>
  </si>
  <si>
    <t>ВЦП "Обеспечение инфекционной безопасности донорской крови и ее компонентов в Республике Алтай на 2010-2012 годы" ВЦП "Обеспечение инфекционной безопасности донорской крови и ее компонентов в Республике Алтай на 2013-2015 годы"</t>
  </si>
  <si>
    <t>522 07 00</t>
  </si>
  <si>
    <t>522 07 02</t>
  </si>
  <si>
    <t>Руководство и управление в сфере установленных функций</t>
  </si>
  <si>
    <t>001 00 00</t>
  </si>
  <si>
    <t xml:space="preserve">Осуществление переданных полномочий Российской Федерации в области охраны здоровья граждан        
</t>
  </si>
  <si>
    <t>001 49 00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</si>
  <si>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</si>
  <si>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</si>
  <si>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Центральный аппарат</t>
  </si>
  <si>
    <t>002 04 00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</si>
  <si>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</si>
  <si>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452 00 00</t>
  </si>
  <si>
    <t>452 99 00</t>
  </si>
  <si>
    <t>Учреждения, обеспечивающие предоставление статистической и аналитической информации в области здравоохранения</t>
  </si>
  <si>
    <t>469 98 00</t>
  </si>
  <si>
    <t>Субсидии некоммерческим организациям</t>
  </si>
  <si>
    <t>019</t>
  </si>
  <si>
    <t>Реализация государственных функций  в области здравоохранения, спорта и туризма</t>
  </si>
  <si>
    <t>Методическое обеспечение и информационная поддержка</t>
  </si>
  <si>
    <t>485 07 00</t>
  </si>
  <si>
    <t>Малое и среднее предпринимательство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</si>
  <si>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</si>
  <si>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092 99 00</t>
  </si>
  <si>
    <t>340 00 00</t>
  </si>
  <si>
    <t>340 03 00</t>
  </si>
  <si>
    <t>345 00 00</t>
  </si>
  <si>
    <t>345 01 00</t>
  </si>
  <si>
    <t>Субсидии юридическим лицам (кроме государственных учреждений) и физическим лицам - производителям товаров, работ, услуг</t>
  </si>
  <si>
    <t>810</t>
  </si>
  <si>
    <t>Поддержка коммунального хозяйства</t>
  </si>
  <si>
    <t>351 00 00</t>
  </si>
  <si>
    <t>Мероприятия  в области коммунального хозяйства</t>
  </si>
  <si>
    <t>351 05 00</t>
  </si>
  <si>
    <t>Культура, кинематография и средства массовой информации</t>
  </si>
  <si>
    <t>457 99 00</t>
  </si>
  <si>
    <t>Министерство лесного хозяйства Республики Алтай</t>
  </si>
  <si>
    <t>Прикладные научные исследования и разработки</t>
  </si>
  <si>
    <t>081 00 00</t>
  </si>
  <si>
    <t>081 99 00</t>
  </si>
  <si>
    <t>081 99 02</t>
  </si>
  <si>
    <t>Водохозяйственные мероприятия</t>
  </si>
  <si>
    <t>280 00 00</t>
  </si>
  <si>
    <t>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</si>
  <si>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280 03 00</t>
  </si>
  <si>
    <t>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 за счет средств республиканского бюджета</t>
  </si>
  <si>
    <t>280 03 01</t>
  </si>
  <si>
    <t>Осуществление отдельных полномочий в области водных отношений</t>
  </si>
  <si>
    <t>280 04 00</t>
  </si>
  <si>
    <t>Лесное хозяйство</t>
  </si>
  <si>
    <t>Вопросы в области лесных отношений</t>
  </si>
  <si>
    <t>292 00 00</t>
  </si>
  <si>
    <t>Реализация  отдельных полномочий в области  лесных отношений</t>
  </si>
  <si>
    <t>292 01 00</t>
  </si>
  <si>
    <t xml:space="preserve">Выполнение функций бюджетными учреждениями </t>
  </si>
  <si>
    <t>Охрана окружающей среды</t>
  </si>
  <si>
    <t>Охрана объектов растительного и животного мира и среды их обитания</t>
  </si>
  <si>
    <t>Природоохранные учреждения</t>
  </si>
  <si>
    <t>411 00 00</t>
  </si>
  <si>
    <t>411 99 00</t>
  </si>
  <si>
    <t>411 99 02</t>
  </si>
  <si>
    <t>РЦП "Обеспечение экологической безопасности в Республике Алтай на 2009-2015 годы"</t>
  </si>
  <si>
    <t>522 30 00</t>
  </si>
  <si>
    <t>Другие вопросы в области охраны окружающей среды</t>
  </si>
  <si>
    <t>Природоохранные мероприятия за счет средств, полученных от приносящей доход деятельности</t>
  </si>
  <si>
    <t>410 01 02</t>
  </si>
  <si>
    <t>Инспекция Республики Алтай по надзору за техническим состоянием самоходных машин и других видов техники</t>
  </si>
  <si>
    <t>809</t>
  </si>
  <si>
    <t>Транспорт</t>
  </si>
  <si>
    <t>Центральный аппарат за счет средств, полученных от приносящей доход деятельности</t>
  </si>
  <si>
    <t>Государственное учреждение Республики Алтай "Управление по обеспечению мероприятий в области  гражданской обороны, чрезвычайных ситуаций и пожарной безопасности в  Республике Алтай"</t>
  </si>
  <si>
    <t>Функционирование Вооруженных Сил Российской Федерации, органов в сфере национальной безопасности и правоохранительной деятельности, войск и иных воинских формирований</t>
  </si>
  <si>
    <t>Предупреждение и ликвидация последствий чрезвычайных ситуаций и стихийных бедствий природного и техногенного характера за счет средств, полученных от приносящей доход деятельности</t>
  </si>
  <si>
    <t>218 01 02</t>
  </si>
  <si>
    <t>Функционирование органов в сфере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</si>
  <si>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</si>
  <si>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247 00 00</t>
  </si>
  <si>
    <t>247 99 00</t>
  </si>
  <si>
    <t>Другие вопросы в области национальной безопасности и правоохранительной деятельности</t>
  </si>
  <si>
    <t xml:space="preserve">Комитет занятости населения Республики Алтай </t>
  </si>
  <si>
    <t>812</t>
  </si>
  <si>
    <t>510 00 00</t>
  </si>
  <si>
    <t xml:space="preserve">Осуществление полномочий Российской Федерации в области содействия занятости населения, включая расходы по осуществлению этих полномочий </t>
  </si>
  <si>
    <t>510 02 00</t>
  </si>
  <si>
    <t>Осуществление полномочий Российской Федерации в области содействия занятости населения, включая расходы по осуществлению этих полномочий</t>
  </si>
  <si>
    <t>Министерство туризма и предпринимательства Республики Алтай</t>
  </si>
  <si>
    <t>Аппарат Уполномоченного по правам человека в Республике Алтай</t>
  </si>
  <si>
    <t>814</t>
  </si>
  <si>
    <t xml:space="preserve">Комитет по охране, использованию и воспроизводству объектов  животного мира Республики Алтай </t>
  </si>
  <si>
    <t>Организация, регулирование и охрана водных биологических ресурсов</t>
  </si>
  <si>
    <t>ВЦП "Развитие системы содержания и обучения детей-сирот и детей, оставшихся без попечения родителей, в ГОУ РА "Школа-интернат № 1 для детей-сирот и детей, оставшихся без попечения родителей, им. Г.К. Жукова" на 2010-2012 годы" ВЦП "Развитие системы содержания и обучения детей-сирот и детей, оставшихся без попечения родителей, в ГОУ РА "Школа-интернат № 1 для детей-сирот и детей, оставшихся без попечения родителей, им. Г.К. Жукова" на 2013-2015 годы"</t>
  </si>
  <si>
    <t>522 19 10</t>
  </si>
  <si>
    <t>522 19 12</t>
  </si>
  <si>
    <t xml:space="preserve">ВЦП "Развитие системы обучения и воспитания детей с ограниченными возможностями здоровья в специальном (коррекционном) образовательном учреждении для обучающихся, воспитанников с отклонениями в развитии "Специальная (коррекционная) общеобразовательная школа-интернат I  вида Республики Алтай" на 2010-2012 годы" ВЦП "Развитие системы обучения и воспитания детей с ограниченными возможностями здоровья в специальном (коррекционном) образовательном учреждении для обучающихся, воспитанников с отклонениями в развитии "Специальная (коррекционная) общеобразовательная школа-интернат I  вида Республики Алтай" на 2013-2015 годы" </t>
  </si>
  <si>
    <t>522 19 20</t>
  </si>
  <si>
    <t>ВЦП "Развитие системы дополнительного образования спортивно-оздоровительного направления" ГОУ ДОД "РСДЮШОР" на 2010-2012 годы" ВЦП "Развитие системы дополнительного образования спортивно-оздоровительного направления" ГОУ ДОД "РСДЮШОР" на 2013-2015 годы"</t>
  </si>
  <si>
    <t>522 19 30</t>
  </si>
  <si>
    <t>МФ РА</t>
  </si>
  <si>
    <t>Региональный фонд финансовой поддержки поселений</t>
  </si>
  <si>
    <t>РЦП "Развитие агропромышленного комплекса Республики Алтай на 2011-2017 годы"</t>
  </si>
  <si>
    <t>софинансирование ФЦП "Социальное развитие села до 2013 года"</t>
  </si>
  <si>
    <t>411</t>
  </si>
  <si>
    <t>Бюджетные инвестиции в объекты государственной собственности казенным учреждениям вне рамок государственного оборонного заказа</t>
  </si>
  <si>
    <t>413</t>
  </si>
  <si>
    <t>Бюджетные инвестиции в объекты государственной собственности бюджетным учреждениям вне рамок государственного оборонного заказа</t>
  </si>
  <si>
    <t>522 10 00</t>
  </si>
  <si>
    <t>РЦП "Совершенствование организации школьного питания в Республике Алтай на 2012 - 2014 годы"</t>
  </si>
  <si>
    <t>795 00 29</t>
  </si>
  <si>
    <t>МЦП «Одаренные дети Улаганского района» на 2012-2014 годы»</t>
  </si>
  <si>
    <t>МЦП «Профилактика терроризма, а также минимизации и (или) ликвидации последствий проявлений терроризма на территории МО «Улаганский район» на период 2012- 2014 годы»</t>
  </si>
  <si>
    <t>795 00 30</t>
  </si>
  <si>
    <t>МЦП «Профилактика экстремизма, а также минимизации и (или) ликвидации последствий проявлений экстремизма на территории МО «Улаганский район» на период 2012- 2014 годы»</t>
  </si>
  <si>
    <t>795 00 31</t>
  </si>
  <si>
    <t xml:space="preserve">МЦП «Профилактика наркомании на территории МО «Улаганский район» на 2012-2014 годы» </t>
  </si>
  <si>
    <t>795 00 28</t>
  </si>
  <si>
    <t>МЦП «Программа по повышению эффективности бюджетных расходов в «Улаганский район» на период до 2013 года»</t>
  </si>
  <si>
    <t>795 00 32</t>
  </si>
  <si>
    <t>МЦП «Развитие образования в МО «Улаганский район» на 2012-2014 годы»</t>
  </si>
  <si>
    <t>795 00 33</t>
  </si>
  <si>
    <t>МЦП «Развитие связи в МО «Улаганский район» на 2012-2014 годы»</t>
  </si>
  <si>
    <t>Предоставление  полного государственного обеспечения и дополнительных гарантий детям-сиротам, находящимся в муниципальных учреждениях</t>
  </si>
  <si>
    <t>436 52 00</t>
  </si>
  <si>
    <t>Министерство регионального развития Республики Алтай</t>
  </si>
  <si>
    <t>132</t>
  </si>
  <si>
    <t>Дорожное хозяйство (Дорожные фонды)</t>
  </si>
  <si>
    <t>Федеральные целевые программы</t>
  </si>
  <si>
    <t>100 00 00</t>
  </si>
  <si>
    <t>Бюджетные инвестиции в объекты капитального строительства, не включенные в целевые программы</t>
  </si>
  <si>
    <t>102 00 00</t>
  </si>
  <si>
    <t>Бюджетные инвестиции в объекты капитального строительства государственной собственности субъектов Российской Федерации</t>
  </si>
  <si>
    <t>102 01 01</t>
  </si>
  <si>
    <t>Бюджетные инвестиции</t>
  </si>
  <si>
    <t>003</t>
  </si>
  <si>
    <t>315 00 00</t>
  </si>
  <si>
    <t>Поддержка дорожного хозяйства</t>
  </si>
  <si>
    <t xml:space="preserve">315 02 00 </t>
  </si>
  <si>
    <t>Ремонт и содержание дорог</t>
  </si>
  <si>
    <t>315 02 03</t>
  </si>
  <si>
    <t>Содержание и управление дорожным хозяйством</t>
  </si>
  <si>
    <t>ВЦП "Развитие системы по подготовке рабочих кадров в ГОУ НПО Ининское ПУ № 65" на 2010-2012 годы"  ВЦП "Развитие системы по подготовке рабочих кадров в ГОУ НПО Ининское ПУ № 65" на 2013-2015 годы"</t>
  </si>
  <si>
    <t>ВЦП "Развитие системы по подготовке рабочих кадров в ГОУ НПО ПУ № 84 г. Горно-Алтайска" на 2010-2012 годы"  ВЦП "Развитие системы по подготовке рабочих кадров в ГОУ НПО ПУ № 84 г. Горно-Алтайска" на 2013-2015 годы"</t>
  </si>
  <si>
    <t>ВЦП "Развитие системы по подготовке рабочих кадров в Усть-Коксинском ПУ № 2 на 2010-2012 годы"  ВЦП "Развитие системы по подготовке рабочих кадров в Усть-Коксинском ПУ № 2 на 2013-2015 годы"</t>
  </si>
  <si>
    <t>ВЦП "Развитие системы по подготовке профессиональных педагогических кадров в ГОУ СПО РА "Горно-Алтайский педагогический колледж" на 2010-2012 годы"  ВЦП "Развитие системы по подготовке профессиональных педагогических кадров в ГОУ СПО РА "Горно-Алтайский педагогический колледж"  на 2013-2015 годы"</t>
  </si>
  <si>
    <t>ВЦП "Программа развития повышения квалификации и профессиональной переподготовки слушателей по приоритетным направлениям модернизации образования ГОУ ДПО "Институт повышения квалификации работников  образования Республики Алтай на 2010-2012 годы"   ВЦП "Программа развития повышения квалификации и профессиональной переподготовки слушателей по приоритетным направлениям модернизации образования ГОУ ДПО "Институт повышения квалификации работников  образования Республики Алтай на 2013-2015 годы"</t>
  </si>
  <si>
    <t>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</si>
  <si>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810 10 00</t>
  </si>
  <si>
    <t>Предоставление ежемесячной надбавки к заработной плате молодым специалистам в муниципальных образовательных учреждениях</t>
  </si>
  <si>
    <t>315 99 00</t>
  </si>
  <si>
    <t xml:space="preserve">Содержание учреждений, осуществляющих управление региональными автомобильными дорогами </t>
  </si>
  <si>
    <t>315 99 01</t>
  </si>
  <si>
    <t>315 99 02</t>
  </si>
  <si>
    <t>РЦП "Повышение безопасности дорожного движения в Республике Алтай в 2010-2012 годах"</t>
  </si>
  <si>
    <t>522 47 00</t>
  </si>
  <si>
    <t>310</t>
  </si>
  <si>
    <t>975</t>
  </si>
  <si>
    <t>перевод</t>
  </si>
  <si>
    <t>Челуш150;Сарат150</t>
  </si>
  <si>
    <t>ПСД водопровод Саратан=99</t>
  </si>
  <si>
    <t>Балыкт100;Ул100</t>
  </si>
  <si>
    <t>516 01 30</t>
  </si>
  <si>
    <t>Акт33,25;КЧС_Чибит10;КЧС_Балыкт15;КЧС_Чибиля20;КЧС_?5</t>
  </si>
  <si>
    <t>795 00 34</t>
  </si>
  <si>
    <t xml:space="preserve">522 27 02 </t>
  </si>
  <si>
    <t>РЦП "Развитие агропромышленного комплекса Республики Алтай на 2009-2012 годы" (Строительство КСК с.Саратан)</t>
  </si>
  <si>
    <t>901</t>
  </si>
  <si>
    <t>РЦП "Развитие агропромышленного комплекса Республики Алтай на 2009-2012 годы" (Строительство школы с.Улаган)</t>
  </si>
  <si>
    <t>школа с.Улаган</t>
  </si>
  <si>
    <t>Энергосб_Ост2011г</t>
  </si>
  <si>
    <t>КСК с.Саратан_Ост2011г</t>
  </si>
  <si>
    <t>522 51 01</t>
  </si>
  <si>
    <t>РЦП "Энергосбережение и повышение энергетической эффективности Республики Алтай  на 2010-2015 годы и на период до 2020 года"</t>
  </si>
  <si>
    <t>911</t>
  </si>
  <si>
    <t>223, 225, 226, 241, 242, 251, 310, 340</t>
  </si>
  <si>
    <t>226, 241, 310</t>
  </si>
  <si>
    <t>051</t>
  </si>
  <si>
    <t>436 21 00</t>
  </si>
  <si>
    <t>058</t>
  </si>
  <si>
    <t>Субсидии бюджетам субъектов Российской Федерации и муниципальных образований на модернизацию региональных систем общего образования</t>
  </si>
  <si>
    <t>Кап.ремонт скважины Мандилу=124</t>
  </si>
  <si>
    <t>ДК с. Балыктуюль=2357,099;</t>
  </si>
  <si>
    <t>Ремонты ДК с.Балыкт=466,525;Чибиля=1350;Челуш=1183,475</t>
  </si>
  <si>
    <t>Экспертиза школы Паспарта=489,148</t>
  </si>
  <si>
    <t>ПСД скважины Балыктуюль69,875;ПИР скважины Аэропорт=308,5;ПСД водопровод Саратан=181(99чзСП),водосн_Балыкт=1793,39;водосн_Сарат=923,42;ЛЭП_Мандилу=988,035;водосн_Улаг=243,6;</t>
  </si>
  <si>
    <t>МЦП "Подготовка документов территориального планирования Улаганского района на 2012 год"</t>
  </si>
  <si>
    <t>СофКМН=200</t>
  </si>
  <si>
    <t xml:space="preserve">к решению "О внесений изменений и дополнений в бюджет муниципального образования "Улаганский район" на 2012 год и на плановый период 2013 и 2014 годов"                            </t>
  </si>
  <si>
    <t>СОШ Саратан=169;ДС Айучак=204,77;Кара-КудСОШ=83,059;ЦДТ=89,639</t>
  </si>
  <si>
    <t>Стадион_Язула=150;Стадион_Балыкча=400</t>
  </si>
  <si>
    <t>Было заложено 5337,05. Выявлено 782,6. Оплачено 1240. В итоге необходимо 4879,65</t>
  </si>
  <si>
    <t>уголь=4879,65;питание=2200,694;э/э=449,11864</t>
  </si>
  <si>
    <t>СОШ Саратан=55</t>
  </si>
  <si>
    <t>810 10 07</t>
  </si>
  <si>
    <t>Мероприятия по проведению оздоровительной кампании детей</t>
  </si>
  <si>
    <t xml:space="preserve">432 00 00 </t>
  </si>
  <si>
    <t>Оздоровление детей</t>
  </si>
  <si>
    <t>432 02 00</t>
  </si>
  <si>
    <t>Пособия и компенсации гражданам и иные социальные выплаты, кроме публичных нормативных обязательств</t>
  </si>
  <si>
    <t>321</t>
  </si>
  <si>
    <t>Приобретение товаров, работ, услуг в пользу граждан</t>
  </si>
  <si>
    <t>323</t>
  </si>
  <si>
    <t>212,222,262,340</t>
  </si>
  <si>
    <t>Оздоровление детей школьного возраста до 15 лет</t>
  </si>
  <si>
    <t>432 02 01</t>
  </si>
  <si>
    <t xml:space="preserve">432 99 00 </t>
  </si>
  <si>
    <t>ВЦП "Молодежь Алтая на 2010-2012 годы"  ВЦП "Молодежь Алтая на 2013-2015 годы"</t>
  </si>
  <si>
    <t>522 65 00</t>
  </si>
  <si>
    <t>Мероприятия в сфере образования</t>
  </si>
  <si>
    <t>522 65 02</t>
  </si>
  <si>
    <t>522 65 95</t>
  </si>
  <si>
    <t>МЦП «Развитие образования в МО «Улаганский район»» на 2011-2013 годы», подпрограмма "Молодежь Улаганского района" на 2011 - 2013 годы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</si>
  <si>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</si>
  <si>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001 52 00</t>
  </si>
  <si>
    <t>Организация и осуществление деятельности органов местного самоуправления по осуществлению полномочий по опеке и попечительству, социальной поддержке детей-сирот, детей, оставшихся без попечения родителей, и лиц из их числа</t>
  </si>
  <si>
    <t>436 53 00</t>
  </si>
  <si>
    <t>946</t>
  </si>
  <si>
    <t>Фонд оплаты труда и страховые взносы (органов местного самоуправления)</t>
  </si>
  <si>
    <t>Иные выплаты персоналу, за исключением фонда оплаты труда (органов местного самоупралвения)</t>
  </si>
  <si>
    <t>211,212,213,221,222,223,224,225,226,290,310,340</t>
  </si>
  <si>
    <t>Дистанционное образование детей-инвалидов за счет средств республиканского бюджета</t>
  </si>
  <si>
    <t>436 14 01</t>
  </si>
  <si>
    <t>022</t>
  </si>
  <si>
    <t>452 99 02</t>
  </si>
  <si>
    <t>РЦП "Развитие образования в Республике Алтай на 2010-2012 годы" РЦП "Развитие образования в Республике Алтай на 2013-2015 годы"</t>
  </si>
  <si>
    <t xml:space="preserve"> РЦП "Дети-сироты" на 2010-2015 годы </t>
  </si>
  <si>
    <t>522 17 00</t>
  </si>
  <si>
    <t>РЦП "Развитие транспортной инфраструктуры Республики Алтай на 2011-2015 годы"</t>
  </si>
  <si>
    <t>522 58 00</t>
  </si>
  <si>
    <t>Информационные технологии и связь</t>
  </si>
  <si>
    <t>330 00 00</t>
  </si>
  <si>
    <t>330 99 00</t>
  </si>
  <si>
    <t>330 99 02</t>
  </si>
  <si>
    <t>Бюджетные инвестиции по Особой экономической зоне</t>
  </si>
  <si>
    <t>102</t>
  </si>
  <si>
    <t xml:space="preserve">102 00 00 </t>
  </si>
  <si>
    <t xml:space="preserve">Бюджетные инвестиции в объекты капитального строительства государственной собственности субъектов Российской Федерации </t>
  </si>
  <si>
    <t xml:space="preserve">102 01 01 </t>
  </si>
  <si>
    <t>Бюджетные инвестиции в части софинансирования фонда регионального развития</t>
  </si>
  <si>
    <t>101</t>
  </si>
  <si>
    <t>РЦП "Развитие физической культуры и спорта в Республике Алтай  на 2009-2015 годы"</t>
  </si>
  <si>
    <t>522 14 00</t>
  </si>
  <si>
    <t>РЦП "Повышение устойчивости жилых домов, основных объектов и систем жизнеобеспечения в Республике Алтай на 2010-2013 годы"</t>
  </si>
  <si>
    <t>522 15 10</t>
  </si>
  <si>
    <t>505 86 00</t>
  </si>
  <si>
    <t>РЦП "Энергосбережение в жилищно-коммунальном хозяйстве Республики Алтай на 2010-2015 годы"</t>
  </si>
  <si>
    <t>Государственная жилищная инспекция Республики Алтай</t>
  </si>
  <si>
    <t>133</t>
  </si>
  <si>
    <t>Министерство экономического развития и инвестиций Республики Алтай</t>
  </si>
  <si>
    <t>140</t>
  </si>
  <si>
    <t>Выполнение функций государственными органами за счет средств, полученных от  приносящей доход  деятельности</t>
  </si>
  <si>
    <t>522 99 00</t>
  </si>
  <si>
    <t>РЦП "Проведение административной реформы в Республике Алтай в 2012-2014 годах"</t>
  </si>
  <si>
    <t>522 76 00</t>
  </si>
  <si>
    <t>Отдел труда и социального развития администрации муниципального образования "Улаганский район"</t>
  </si>
  <si>
    <t>150</t>
  </si>
  <si>
    <t>432 00 00</t>
  </si>
  <si>
    <t>Выполнение функций органами местного самоуправления (МБ)</t>
  </si>
  <si>
    <t>432 02 02</t>
  </si>
  <si>
    <t>Пенсии</t>
  </si>
  <si>
    <t>490 00 00</t>
  </si>
  <si>
    <t>Доплаты к пенсиям, дополнительное пенсионное обеспечение</t>
  </si>
  <si>
    <t>491 00 00</t>
  </si>
  <si>
    <t>Доплаты к пенсиям государственных служащих субъектов Российской Федерации и муниципальных служащих</t>
  </si>
  <si>
    <t>491 01 00</t>
  </si>
  <si>
    <t>Социальные выплаты (МБ)</t>
  </si>
  <si>
    <t>491 01 01</t>
  </si>
  <si>
    <t>Дома-интернаты для престарелых и инвалидов</t>
  </si>
  <si>
    <t>501 00 00</t>
  </si>
  <si>
    <t>501 99 00</t>
  </si>
  <si>
    <t>501 99 02</t>
  </si>
  <si>
    <t>Руководство и управление  в сфере установленных функций</t>
  </si>
  <si>
    <t>Субвенция</t>
  </si>
  <si>
    <t>Закупка товаров, работ, услуг в целях капитального ремонта государственного имущества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</si>
  <si>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</si>
  <si>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>831</t>
  </si>
  <si>
    <t>Учреждения социального обслуживания населения</t>
  </si>
  <si>
    <t>508 00 00</t>
  </si>
  <si>
    <t>508 99 00</t>
  </si>
  <si>
    <t xml:space="preserve">ВЦП "О мерах по улучшению социального обслуживания населения в Республике Алтай на 2010-2012 годы" ВЦП "О мерах по улучшению социального обслуживания населения в Республике Алтай на 2013-2015 годы" </t>
  </si>
  <si>
    <t>522 52 00</t>
  </si>
  <si>
    <t>522 52 02</t>
  </si>
  <si>
    <t>ВЦП "Повышение эффективности комплексной реабилитации детей и подростков с ограниченными возможностями на 2010-2012 годы" ВЦП "Повышение эффективности комплексной реабилитации детей и подростков с ограниченными возможностями на 2013-2015 годы"</t>
  </si>
  <si>
    <t>522 53 00</t>
  </si>
  <si>
    <t>522 53 02</t>
  </si>
  <si>
    <t>ВЦП "О мерах по улучшению  социальной  реабилитации несовершеннолетних, оказавшихся в трудной жизненной  ситуации на 2010-2012 годы"  ВЦП "О мерах по улучшению  социальной  реабилитации несовершеннолетних, оказавшихся в трудной жизненной  ситуации на 2013-2015 годы"</t>
  </si>
  <si>
    <t>522 98 00</t>
  </si>
  <si>
    <t>ВЦП "Повышение  эффективности  социально-реабилитационного обслуживания граждан пожилого возраста и инвалидов, страдающих психическими хроническими заболеваниями, детей-инвалидов с отклонениями в умственном развитии на 2010-2012 годы"  ВЦП "Повышение  эффективности  социально-реабилитационного обслуживания граждан пожилого возраста и инвалидов, страдающих психическими хроническими заболеваниями, детей-инвалидов с отклонениями в умственном развитии  на 2013-2015 годы"</t>
  </si>
  <si>
    <t>522 99 02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</si>
  <si>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</si>
  <si>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505 19 00</t>
  </si>
  <si>
    <t>Обеспечение мер социальной поддержки для лиц, награжденных знаком "Почетный донор СССР", "Почетный донор России"</t>
  </si>
  <si>
    <t>505 29 01</t>
  </si>
  <si>
    <t>Обеспечение равной доступности услуг общественного транспорта на территории соответствующего субъекта Российской  Федерации для отдельных категорий  граждан, оказание мер социальной поддержки которым относится к ведению Российской Федерации и субъектов Российской  Федерации за счет средств республиканского бюджета</t>
  </si>
  <si>
    <t>505 37 01</t>
  </si>
  <si>
    <t xml:space="preserve">                                                                                                          Совета депутатов администрации</t>
  </si>
  <si>
    <t xml:space="preserve">                                                                                                          МО "Улаганский район"</t>
  </si>
  <si>
    <t xml:space="preserve">                                                                                                          от ______________ №__________</t>
  </si>
  <si>
    <t>Источники финансирования дефицита республиканского бюджета на 2006 год</t>
  </si>
  <si>
    <t>Код бюджетной классификации</t>
  </si>
  <si>
    <t>Наименование источника</t>
  </si>
  <si>
    <t>сумма, тыс. руб.</t>
  </si>
  <si>
    <t>Дефицит бюджета</t>
  </si>
  <si>
    <t>в том числе дефицит без учета целевых остатков</t>
  </si>
  <si>
    <t>Источники внутреннего финансирования  дефицита бюджета:</t>
  </si>
  <si>
    <t>092 08 00 00 00 00 0000 000</t>
  </si>
  <si>
    <t>остатки средств бюджетов</t>
  </si>
  <si>
    <t xml:space="preserve">в том числе  </t>
  </si>
  <si>
    <t>остатки средств, не имеющих целевого направления</t>
  </si>
  <si>
    <t>остатки средств, имеющих целевое направление</t>
  </si>
  <si>
    <t>000 08 02 01 00 05 0000 610</t>
  </si>
  <si>
    <t>Уменьшение прочих остатков денежных средств бюджетов муниципальных районов</t>
  </si>
  <si>
    <t>000 02 01 00 00 00 0000 000</t>
  </si>
  <si>
    <t>Кредитные соглашения и договоры, заключенные от имени РФ,субъектов РФ,муниципальных образований,государственных внебюджетных фондов,указанные в валюте РФ</t>
  </si>
  <si>
    <t>000 02 01 00 00 00 0000 700</t>
  </si>
  <si>
    <t xml:space="preserve">Получение кредитов по кредитным соглашениям  и договорам , заключенным от имени Российской Федерации ,субъектов Российской Федерации , муниципальных образований, государственных внебюджетных фондов,указанным в валюте Российской Федерации </t>
  </si>
  <si>
    <t>092 02 01 01 00 00 0000 710</t>
  </si>
  <si>
    <t>Бюджетные кредиты, полученные  от других бюджетов бюджетной системы РФ</t>
  </si>
  <si>
    <t>092 02 01 01 00 05 0000 710</t>
  </si>
  <si>
    <t>Бюджетные кредиты, полученные  от других бюджетов бюджетной системы РФ бюджетами муниципальных районов</t>
  </si>
  <si>
    <t xml:space="preserve">Министерство финансов РА (бюджетные кредиты  Министерства финансов РФ 2005 года на кассовый разрыв) </t>
  </si>
  <si>
    <t>092 02 01 02 00 00 0000 710</t>
  </si>
  <si>
    <t xml:space="preserve">Кредиты полученные в валюте РФ от кредитных организаций </t>
  </si>
  <si>
    <t>092 02 01 02 00 02 0000 810</t>
  </si>
  <si>
    <t>Кредиты полученные в валюте РФ от кредитных организаций бюджетами муниципальных районов</t>
  </si>
  <si>
    <t>000 02 01 00 00 00 0000 800</t>
  </si>
  <si>
    <t>Погашение кредитов по кредитным соглашениям и договорам, заключенным от имени Российсской Федерации,субъетов Российской Федерации,муниципальных образований ,государственных внебюджетных фондов ,указанным в валюте Российской Федерации</t>
  </si>
  <si>
    <t>000 02 01 01 00 00 0000 810</t>
  </si>
  <si>
    <t>Бюджетные кредиты полученные от друких бюджетов бюджетной системы Российской Федерации</t>
  </si>
  <si>
    <t>000 02 01 01 00 05 0000 810</t>
  </si>
  <si>
    <t>Бюджетные кредиты полученные от друких бюджетов бюджетной системы Российской Федерации бюджетами муниципальных районов</t>
  </si>
  <si>
    <t>000 02 01 02 00 00 0000 810</t>
  </si>
  <si>
    <t>Межбюджетные трансферты общего характера бюджетам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</si>
  <si>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</si>
  <si>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</si>
  <si>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</si>
  <si>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 xml:space="preserve">Выравнивание бюджетной обеспеченности поселений из регионального фонда финансовой поддержки </t>
  </si>
  <si>
    <t>516 01 10</t>
  </si>
  <si>
    <t>Фонд финансовой поддержки</t>
  </si>
  <si>
    <t>008</t>
  </si>
  <si>
    <t>Дотации на выравнивание бюджетной обеспеченности субъектов Российской Федерации</t>
  </si>
  <si>
    <t>511</t>
  </si>
  <si>
    <t>Дотация на выравнивание бюджетной обеспеченности поселений из районного фонда финансовой поддержки</t>
  </si>
  <si>
    <t>516 01 20</t>
  </si>
  <si>
    <t>007</t>
  </si>
  <si>
    <t>Поощрение достижения наилучших показателей деятельности органов исполнительной власти</t>
  </si>
  <si>
    <t>517 07 00</t>
  </si>
  <si>
    <t>Дотации бюджетам субъектов Российской Федерации на поддержку мер по обеспечению сбалансированности бюджетов</t>
  </si>
  <si>
    <t>УАЗ-Фермер, Электросервис</t>
  </si>
  <si>
    <t>Хоумстрой=131,936</t>
  </si>
  <si>
    <t>795 00 01</t>
  </si>
  <si>
    <t>795 00 02</t>
  </si>
  <si>
    <t>795 00 03</t>
  </si>
  <si>
    <t>795 00 04</t>
  </si>
  <si>
    <t>795 00 05</t>
  </si>
  <si>
    <t>795 00 06</t>
  </si>
  <si>
    <t>МЦП «Улучшение условий и охраны труда в Улаганском районе» на 2011-2013 годы</t>
  </si>
  <si>
    <t>795 00 07</t>
  </si>
  <si>
    <t>Муниципальная целевая программа «Социальная поддержка граждан, нуждающихся в особой заботе государства» на 2011-2013 годы, подпрограмма "Старшее поколение"</t>
  </si>
  <si>
    <t>795 00 08</t>
  </si>
  <si>
    <t xml:space="preserve">Муниципальная целевая программа «Социальная поддержка граждан, нуждающихся в особой заботе государства» на 2011-2013 годы, подпрограмма "Социальная поддержка многодетных семей" </t>
  </si>
  <si>
    <t>795 00 09</t>
  </si>
  <si>
    <t xml:space="preserve"> </t>
  </si>
  <si>
    <t>Дефицит бюджета с учетом снижения остатков средств бюджета на счете</t>
  </si>
  <si>
    <t>Источники внутреннего  финансирования  дефицита бюджета, всего</t>
  </si>
  <si>
    <t>Изменение остатков средств на счетах по учету средств бюджета</t>
  </si>
  <si>
    <t>000 01 02 00 00 00 0000 000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</si>
  <si>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</si>
  <si>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</si>
  <si>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бюджетом муниципального района  в валюте Российской Федерации</t>
  </si>
  <si>
    <t xml:space="preserve">Погашение кредитов, предоставленных кредитными организациями в валюте Российской Федерации </t>
  </si>
  <si>
    <t>Погашение кредитов, предоставленных кредитными организациями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</si>
  <si>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</si>
  <si>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</si>
  <si>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</si>
  <si>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</si>
  <si>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092 01 03 00 00 05 0000 710</t>
  </si>
  <si>
    <t>Полученные кредитов от других бюджетов бюджетной системы Российской Федерации бюджетом муниципального района в валюте Российской Федерации</t>
  </si>
  <si>
    <t>000 01 03 00 00 00 0000 800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</si>
  <si>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</si>
  <si>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092 01 03 00 00 05 0000 810</t>
  </si>
  <si>
    <r>
      <t>Погашение  бюджетом муниципальных районов кредитов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от других бюджетов бюджетной системы Российской Федерации в валюте Российской Федерации</t>
    </r>
  </si>
  <si>
    <t>МЦП «Охрана материнства и детства в МО «Улаганский район» на 2011-2013 годы»</t>
  </si>
  <si>
    <t>795 00 13</t>
  </si>
  <si>
    <t>МЦП «Скорая медицинская помощь в МО «Улаганский район» на 2011-2013 годы»</t>
  </si>
  <si>
    <t>795 00 14</t>
  </si>
  <si>
    <t>795 00 15</t>
  </si>
  <si>
    <t>795 00 16</t>
  </si>
  <si>
    <t>МЦП «Поддержка и устойчивое развитие коренных малочисленных народов-теленгитов Улаганского района на 2011-2013 годы»</t>
  </si>
  <si>
    <t>795 00 17</t>
  </si>
  <si>
    <t>795 00 18</t>
  </si>
  <si>
    <t>МЦП «Профилактика безнадзорности и правонарушений несовершеннолетних в МО «Улаганский район» на 2011-2013 годы»</t>
  </si>
  <si>
    <t>795 00 19</t>
  </si>
  <si>
    <t>795 00 20</t>
  </si>
  <si>
    <t>795 00 21</t>
  </si>
  <si>
    <t>795 00 22</t>
  </si>
  <si>
    <t>МЦП «Профилактика правонарушений в МО «Улаганский район» на 2011-2013 годы»</t>
  </si>
  <si>
    <t>795 00 23</t>
  </si>
  <si>
    <t>МЦП «Повышение безопасности дорожного движения в МО «Улаганский район» на 2011-2013 годы»</t>
  </si>
  <si>
    <t>795 00 24</t>
  </si>
  <si>
    <t>МЦП «Отходы» в МО «Улаганский район» на 2012-2014гг.</t>
  </si>
  <si>
    <t>795 00 25</t>
  </si>
  <si>
    <t>МЦП «Программа детского и школьного питания в учреждениях МО «Улаганский район» на 2012-2014 годы»</t>
  </si>
  <si>
    <t>795 00 26</t>
  </si>
  <si>
    <t>МЦП «Собери ребенка в школу» на 2012-2014 годы</t>
  </si>
  <si>
    <t>795 00 27</t>
  </si>
  <si>
    <t xml:space="preserve">МЦП «Оздоровление и отдых детей и подростков в МО «Улаганский район» на 2012-2014 годы» </t>
  </si>
  <si>
    <t>Наименование показателя</t>
  </si>
  <si>
    <t>Сумма утвержденная законом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</si>
  <si>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</si>
  <si>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</si>
  <si>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</si>
  <si>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</si>
  <si>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</si>
  <si>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</si>
  <si>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</si>
  <si>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</si>
  <si>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</si>
  <si>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</si>
  <si>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</si>
  <si>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</si>
  <si>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</si>
  <si>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</si>
  <si>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</si>
  <si>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</si>
  <si>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12</t>
  </si>
  <si>
    <t>Другие общегосударственные вопросы</t>
  </si>
  <si>
    <t>13</t>
  </si>
  <si>
    <t>14</t>
  </si>
  <si>
    <t>Органы внутренних дел</t>
  </si>
  <si>
    <t>09</t>
  </si>
  <si>
    <t>Обеспечение пожарной безопасности</t>
  </si>
  <si>
    <t>10</t>
  </si>
  <si>
    <t>Общеэкономические вопросы</t>
  </si>
  <si>
    <t>Сельское хозяйство и рыболовство</t>
  </si>
  <si>
    <t>Водное хозяйство</t>
  </si>
  <si>
    <t>Дорожное хозяйство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</si>
  <si>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</si>
  <si>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</si>
  <si>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</si>
  <si>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</si>
  <si>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</si>
  <si>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</si>
  <si>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Общее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</si>
  <si>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</si>
  <si>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</si>
  <si>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</si>
  <si>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08</t>
  </si>
  <si>
    <t xml:space="preserve">Другие вопросы в области культуры, кинематографии 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</si>
  <si>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</si>
  <si>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</si>
  <si>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</si>
  <si>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</si>
  <si>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Мероприятия в области сельскохозяйственного производства по информационному обеспечению АПК</t>
  </si>
  <si>
    <t>522 27 04</t>
  </si>
  <si>
    <t>Субсидии на поддержку  табунного коневодства</t>
  </si>
  <si>
    <t>522 27 10</t>
  </si>
  <si>
    <t xml:space="preserve">Субсидии на поддержку северного оленеводства (мараловодства) </t>
  </si>
  <si>
    <t>522 27 11</t>
  </si>
  <si>
    <t xml:space="preserve">Министерство внутренних дел по Республике Алтай </t>
  </si>
  <si>
    <t>Национальная безопасность и правоохранительная деятельность</t>
  </si>
  <si>
    <t>Воинские формирования (органы, подразделения)</t>
  </si>
  <si>
    <t>202 00 00</t>
  </si>
  <si>
    <t xml:space="preserve">Военный персонал </t>
  </si>
  <si>
    <t>202 58 00</t>
  </si>
  <si>
    <t>Функционирование органов в сфере национальной безопасности, правоохранительной деятельности и обороны</t>
  </si>
  <si>
    <t>014</t>
  </si>
  <si>
    <t xml:space="preserve">Функционирование Вооруженных Сил Российской Федерации, органов в сфере национальной безопасности и правоохранительной деятельности, войск и иных воинских формирований
</t>
  </si>
  <si>
    <t>202 67 00</t>
  </si>
  <si>
    <t>Экспертиза школы Паспарта</t>
  </si>
  <si>
    <t>Осуществление полномочий Российской Федерации по контролю, надзору, выдаче лицензий и разрешений в области охраны и использования объектов животного мира, отнесенных к объектам охоты, и среды их обитания</t>
  </si>
  <si>
    <t>001 51 00</t>
  </si>
  <si>
    <t xml:space="preserve">Охрана и использование объектов животного мира, отнесенных к объектам  охоты </t>
  </si>
  <si>
    <t>264 01 00</t>
  </si>
  <si>
    <t>Охрана и использование объектов животного мира (за исключением отнесенных к объектам охоты, а также водных биологических ресурсов)</t>
  </si>
  <si>
    <t>264 02 00</t>
  </si>
  <si>
    <t>999 00 00</t>
  </si>
  <si>
    <t>999</t>
  </si>
  <si>
    <t xml:space="preserve">Итого расходов </t>
  </si>
  <si>
    <r>
      <t xml:space="preserve">Сумма </t>
    </r>
    <r>
      <rPr>
        <b/>
        <sz val="9"/>
        <rFont val="Times New Roman"/>
        <family val="1"/>
      </rPr>
      <t>с учетом изменений</t>
    </r>
  </si>
  <si>
    <t xml:space="preserve">Обеспечение государственных гарантий прав граждан на получение общедоступного и бесплатного дошкольного,  начального общего, основного общего, среднего (полного) общего образования, а также дополнительного образования в общеобразовательных учреждениях </t>
  </si>
  <si>
    <t>Субвенции</t>
  </si>
  <si>
    <t>421 99 00</t>
  </si>
  <si>
    <t>Выполнение функций бюджетными учреждениями (предоставление ежемесячной надбавки к заработной плате молодым специалистам в
муниципальных общеобразовательных учреждениях)</t>
  </si>
  <si>
    <t>Выполнение функций бюджетными учреждениями (МБ)</t>
  </si>
  <si>
    <t>Выполнение функций бюджетными учреждениями (дотация на поодержку мер по обеспечению сбалансированности местных бюджетов)</t>
  </si>
  <si>
    <t>436 00 00</t>
  </si>
  <si>
    <t>Проведение противоаварийных мероприятий в зданиях государственных и муниципальных общеобразовательных учреждений</t>
  </si>
  <si>
    <t>436 15 00</t>
  </si>
  <si>
    <t>076</t>
  </si>
  <si>
    <t>225,226,241,310</t>
  </si>
  <si>
    <t>Проведение противоаварийных мероприятий в зданиях государственных и муниципальных общеобразовательных учреждений за счет средств республиканского бюджета</t>
  </si>
  <si>
    <t>436 15 01</t>
  </si>
  <si>
    <t>963</t>
  </si>
  <si>
    <t>Дотации</t>
  </si>
  <si>
    <t>517 00 00</t>
  </si>
  <si>
    <t>Поддержка мер по обеспечению сбалансированности бюджетов</t>
  </si>
  <si>
    <t>517 02 00</t>
  </si>
  <si>
    <t xml:space="preserve">Прочие дотации </t>
  </si>
  <si>
    <t>Дотации на поддержку мер по обеспечению сбалансированности местных бюджетов</t>
  </si>
  <si>
    <t>512</t>
  </si>
  <si>
    <t>Ежемесячное денежное вознаграждение за классное руководство</t>
  </si>
  <si>
    <t>520 09 00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</si>
  <si>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</si>
  <si>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Региональный фонд софинансирования</t>
  </si>
  <si>
    <t xml:space="preserve">Региональный фонд финансовой поддержки муниципальных районов (городского округа) </t>
  </si>
  <si>
    <t>Региональный фонд компенсаций</t>
  </si>
  <si>
    <t>Государственные полномочия Республики Алтай</t>
  </si>
  <si>
    <t>Государственные полномочия Российской Федерации</t>
  </si>
  <si>
    <t>Дотация на поддержку мер по обеспечению сбалансированности МБ</t>
  </si>
  <si>
    <t>Собственные доходы</t>
  </si>
  <si>
    <t>Дефицит бюджета_5% от Собств.доходов</t>
  </si>
  <si>
    <t>Региональный фонд софинансирования расходов</t>
  </si>
  <si>
    <t>Переданные полномочия</t>
  </si>
  <si>
    <t>ВЦП "Развитие системы дополнительного образования детям Республиканской детско-юношеской конноспортивной школы на 2010-2012 годы" ВЦП "Развитие системы дополнительного образования детям Республиканской детско-юношеской конноспортивной школы на  2013-2015 годы"</t>
  </si>
  <si>
    <t>522 19 40</t>
  </si>
  <si>
    <t>522 19 42</t>
  </si>
  <si>
    <t>ВЦП "Развитие среднего (полного) общего образования в уголовно-исполнительной системе Республики Алтай в ГВСООУ РА "Вечерняя школа" на 2010-2012 годы" ВЦП "Развитие среднего (полного) общего образования в уголовно-исполнительной системе Республики Алтай в ГВСООУ РА "Вечерняя школа" на 2013-2015 годы"</t>
  </si>
  <si>
    <t>522 19 50</t>
  </si>
  <si>
    <t>ВЦП "Развитие системы обучения и воспитания детей с ограниченными возможностями здоровья в специальном (коррекционном) образовательном учреждении для обучающихся, воспитанников с отклонениями в развитии "Специальная (коррекционная) общеобразовательная школа-интернат  VIII  вида Республики Алтай" на 2010-2012 годы" ВЦП "Развитие системы обучения и воспитания детей с ограниченными возможностями здоровья в специальном (коррекционном) образовательном учреждении для обучающихся, воспитанников с отклонениями в развитии "Специальная (коррекционная) общеобразовательная школа-интернат  VIII  вида Республики Алтай" на 2013-2015 годы"</t>
  </si>
  <si>
    <t>522 19 90</t>
  </si>
  <si>
    <t>ВЦП "Развитие  системы дополнительного образования детей в Республиканском центре дополнительного образования детей" на 2010-2012 годы" ВЦП "Развитие  системы дополнительного образования детей в Республиканском центре дополнительного образования детей" на 2013-2015 годы"</t>
  </si>
  <si>
    <t>522 22 10</t>
  </si>
  <si>
    <t>Обеспечение деятельности подведомственных  учреждений за счет средств, полученных от  приносящей доход  деятельности</t>
  </si>
  <si>
    <t>522 22 12</t>
  </si>
  <si>
    <t>511 02 00</t>
  </si>
  <si>
    <t>505 21 02</t>
  </si>
  <si>
    <t>226,262,310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</si>
  <si>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</si>
  <si>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</si>
  <si>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Содержание ребенка в семье опекуна и приемной семье, а также вознаграждение, причитающееся приемному родителю, в том числе дополнительные гарантии</t>
  </si>
  <si>
    <t>520 13 00</t>
  </si>
  <si>
    <t xml:space="preserve">Содержание ребенка в семье опекуна и приемной семье, а также оплата труда приемного родителя, в том числе дополнительные гарантии </t>
  </si>
  <si>
    <t>520 13 01</t>
  </si>
  <si>
    <t xml:space="preserve">Комитет ветеринарии с Госветинспекцией Республики Алтай </t>
  </si>
  <si>
    <t>Национальная  экономика</t>
  </si>
  <si>
    <t>081</t>
  </si>
  <si>
    <t>Учреждения, обеспечивающие предоставление услуг в области животноводства</t>
  </si>
  <si>
    <t>261 00 00</t>
  </si>
  <si>
    <t>261 99 00</t>
  </si>
  <si>
    <t>261 99 02</t>
  </si>
  <si>
    <t>Министерство сельского хозяйства Республики Алтай</t>
  </si>
  <si>
    <t>085</t>
  </si>
  <si>
    <t>Центральный аппарат за счет средств, полученных от приносящей доход  деятельности</t>
  </si>
  <si>
    <t>002 04 02</t>
  </si>
  <si>
    <t xml:space="preserve">Государственная автоматизированная информационная система "Выборы", повышение правовой культуры избирателей и обучение организаторов выборов   
</t>
  </si>
  <si>
    <t>020 04 00</t>
  </si>
  <si>
    <t>Совет депутатов муниципального образования "Улаганский район"</t>
  </si>
  <si>
    <t>Председатель представительного органа местного самоуправления</t>
  </si>
  <si>
    <t>002 11 00</t>
  </si>
  <si>
    <t xml:space="preserve">Депутаты (члены) законодательного  (представительного) органа государственной  власти Российской Федерации </t>
  </si>
  <si>
    <t>002 10 00</t>
  </si>
  <si>
    <t>093 99 02</t>
  </si>
  <si>
    <t xml:space="preserve">Переподготовка и повышение квалификации кадров </t>
  </si>
  <si>
    <t>800</t>
  </si>
  <si>
    <t>Администрация муниципального образования "Улаганский район"</t>
  </si>
  <si>
    <t> 01</t>
  </si>
  <si>
    <t>Глава муниципального образования</t>
  </si>
  <si>
    <t>002 03 00</t>
  </si>
  <si>
    <t>945</t>
  </si>
  <si>
    <t xml:space="preserve">Высшее должностное  лицо  субъекта Российской Федерации и его заместители </t>
  </si>
  <si>
    <t>002 23 02</t>
  </si>
  <si>
    <t>Резервный фонд муниципального образования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</si>
  <si>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</si>
  <si>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</si>
  <si>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Резервный фонд администрации МО "Улаганский район"</t>
  </si>
  <si>
    <t xml:space="preserve">Государственная регистрация актов гражданского состояния </t>
  </si>
  <si>
    <t>001 38 00</t>
  </si>
  <si>
    <t>Осуществление полномочий по подготовке проведения статистических переписей</t>
  </si>
  <si>
    <t>001 43 00</t>
  </si>
  <si>
    <t>Осуществление государственных полномочий по вопросам административного законодательства</t>
  </si>
  <si>
    <t>001 60 00</t>
  </si>
  <si>
    <t>212,221,222,223,224,225,226,290,310,340</t>
  </si>
  <si>
    <t>940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</si>
  <si>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</si>
  <si>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</si>
  <si>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211,212,213,221,222,223,225,226,290,310,340</t>
  </si>
  <si>
    <t>планировка расширяемых территорий=1300,землепользование=300,топосъемка=2630,21</t>
  </si>
  <si>
    <t>водосн_Балыкт=1524,1;водосн_Сарат=1026,5;водосн_Улаг=243,6;ВЛ_Манд=475,6;ЛЭП_Мандилу=512,429</t>
  </si>
  <si>
    <t>470 99 00</t>
  </si>
  <si>
    <t>470 99 02</t>
  </si>
  <si>
    <t>Реализация государственных функций в области здравоохранения, спорта и туризма</t>
  </si>
  <si>
    <t>485 00 00</t>
  </si>
  <si>
    <t>Централизованные закупки медикаментов и медицинского оборудования</t>
  </si>
  <si>
    <t>485 77 00</t>
  </si>
  <si>
    <t>Выполнение функций государственными органами</t>
  </si>
  <si>
    <t>012</t>
  </si>
  <si>
    <t>РЦП "Демографическое развитие Республики  Алтай на 2010-2015 годы"</t>
  </si>
  <si>
    <t>522 84 00</t>
  </si>
  <si>
    <t xml:space="preserve">Мероприятия в области демографического развития на базе ГУЗ "Горно-Алтайская республиканская психиатрическая больница"       </t>
  </si>
  <si>
    <t>522 84 20</t>
  </si>
  <si>
    <t>Мероприятия в области демографического развития на базе ГУЗ "Горно-Алтайская республиканская психиатрическая больница" за счет средств, полученных от  приносящей доход  деятельности</t>
  </si>
  <si>
    <t>522 84 22</t>
  </si>
  <si>
    <t xml:space="preserve">Мероприятия в области демографического развития на базе ГУЗ "Республиканский противотуберкулезный диспансер"       </t>
  </si>
  <si>
    <t>522 84 30</t>
  </si>
  <si>
    <t>Поликлиники, амбулатории, диагностические центры</t>
  </si>
  <si>
    <t>471 00 00</t>
  </si>
  <si>
    <t>471 99 00</t>
  </si>
  <si>
    <t>471 99 02</t>
  </si>
  <si>
    <t>Фельдшерско-акушерские пункты</t>
  </si>
  <si>
    <t>478 00 00</t>
  </si>
  <si>
    <t>478 99 00</t>
  </si>
  <si>
    <t>Иные безвозмездные и безвозвратные перечисления</t>
  </si>
  <si>
    <t>520 00 00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</si>
  <si>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
</t>
  </si>
  <si>
    <t>520 18 00</t>
  </si>
  <si>
    <t>Фонд компенсаций</t>
  </si>
  <si>
    <t>009</t>
  </si>
  <si>
    <t xml:space="preserve">Финансовое обеспечение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   
</t>
  </si>
  <si>
    <t>520 21 00</t>
  </si>
  <si>
    <t>017</t>
  </si>
  <si>
    <t>Региональные целевые программы</t>
  </si>
  <si>
    <t>522 00 00</t>
  </si>
  <si>
    <t>Территориальная программа государственных гарантий оказания гражданам Российской Федерации на территории Республики Алтай бесплатной медицинской помощи</t>
  </si>
  <si>
    <t>522 01 00</t>
  </si>
  <si>
    <t xml:space="preserve">Мероприятия по реализации проекта в рамках преимущественно одноканального финансирования </t>
  </si>
  <si>
    <t>796</t>
  </si>
  <si>
    <t>РЦП "Формирование здорового образа жизни у населения Республики Алтай, включая сокращение потребления алкоголя и табака на 2009-2012 годы" РЦП "Формирование здорового образа жизни у населения Республики Алтай, включая сокращение потребления алкоголя и табака с 2013 года"</t>
  </si>
  <si>
    <t>522 64 10</t>
  </si>
  <si>
    <t>522 64 12</t>
  </si>
  <si>
    <t>522 84 32</t>
  </si>
  <si>
    <t>470 99 92</t>
  </si>
  <si>
    <t xml:space="preserve">Мероприятия в области демографического развития на базе ГУ "Горно-Алтайская республиканская психиатрическая больница"       </t>
  </si>
  <si>
    <t>РЦП "Экономическое и социальное развитие коренных малочисленных народов Республики Алтай до 2015 года"</t>
  </si>
  <si>
    <t>522 50 00</t>
  </si>
  <si>
    <t>Софинансирование РЦП "Экономическое и социальное развитие коренных малочисленных народов Республики Алтай до 2015 года"</t>
  </si>
  <si>
    <t>522 51 00</t>
  </si>
  <si>
    <t>Поддержка экономического и социального развития коренных малочисленных народов Севера, Сибири и Дальнего Востока</t>
  </si>
  <si>
    <t>527 00 00</t>
  </si>
  <si>
    <t>Санаторно-оздоровительная помощь</t>
  </si>
  <si>
    <t xml:space="preserve">Мероприятия в области демографического развития на базе ГУЗ "Чемальский детский противотуберкулезный санаторий"       </t>
  </si>
  <si>
    <t>522 84 40</t>
  </si>
  <si>
    <t>Заготовка, переработка, хранение и обеспечение безопасности донорской крови и ее компонентов</t>
  </si>
  <si>
    <t>270 04 00</t>
  </si>
  <si>
    <t>ПСД скважины Балыктуюль69,875;ПИР скважины Аэропорт=308,5;ПСД водопровод Саратан=280</t>
  </si>
  <si>
    <t>автовесы=1700</t>
  </si>
  <si>
    <t xml:space="preserve">Мероприятия в области демографического развития на базе ГУ "Горно-Алтайский    специализированный    Дом     ребенка  для   детей    с  органическими поражениями  центральной       нервной    системы и психики"         </t>
  </si>
  <si>
    <t>522 84 10</t>
  </si>
  <si>
    <t>Муниципальные целевые программы</t>
  </si>
  <si>
    <t>795 00 00</t>
  </si>
  <si>
    <t>Выполнение функций органами местного самоуправления</t>
  </si>
  <si>
    <t>500</t>
  </si>
  <si>
    <t>Социальная политика</t>
  </si>
  <si>
    <t>Социальная помощь</t>
  </si>
  <si>
    <t>505 00 00</t>
  </si>
  <si>
    <t>Оказание других видов социальной помощи</t>
  </si>
  <si>
    <t>505 85 00</t>
  </si>
  <si>
    <t>Социальные выплаты</t>
  </si>
  <si>
    <t>005</t>
  </si>
  <si>
    <t>Межбюджетные трансферты</t>
  </si>
  <si>
    <t>Отдел культуры администрации муниципального образования "Улаганский район"</t>
  </si>
  <si>
    <t>Общегосударственные вопросы</t>
  </si>
  <si>
    <t>057</t>
  </si>
  <si>
    <t>Обеспечение деятельности общественной палаты субъекта Российской Федерации</t>
  </si>
  <si>
    <t>002 33 00</t>
  </si>
  <si>
    <t>Учреждения по внешкольной работе с детьми</t>
  </si>
  <si>
    <t>423 00 00</t>
  </si>
  <si>
    <t>423 99 00</t>
  </si>
  <si>
    <t>Бюджетные инвестиции на приобретение объектов недвижимого имущества бюджетным учреждения</t>
  </si>
  <si>
    <t>442</t>
  </si>
  <si>
    <t>Субсидии бюджетным учреждениям на финансовое обеспечение государственного  задания на оказание государственных  услуг (выполнение работ)</t>
  </si>
  <si>
    <t>611</t>
  </si>
  <si>
    <t>Субсидии бюджетным учреждениям на иные цели</t>
  </si>
  <si>
    <t>612</t>
  </si>
  <si>
    <t>423 99 01</t>
  </si>
  <si>
    <t xml:space="preserve">Культура и  кинематография </t>
  </si>
  <si>
    <t xml:space="preserve">Культура </t>
  </si>
  <si>
    <t>Дворцы и дома культуры, другие учреждения культуры и средств массовой информации</t>
  </si>
  <si>
    <t>440 00 00</t>
  </si>
  <si>
    <t>440 99 00</t>
  </si>
  <si>
    <t>440 99 02</t>
  </si>
  <si>
    <t>Музеи и постоянные выставки</t>
  </si>
  <si>
    <t>441 00 00</t>
  </si>
  <si>
    <t>441 99 00</t>
  </si>
  <si>
    <t>441 99 02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</si>
  <si>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</si>
  <si>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</si>
  <si>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440 02 00</t>
  </si>
  <si>
    <t>Театры, цирки, концертные и другие организации исполнительских искусств</t>
  </si>
  <si>
    <t>Прочая закупка товаров, работ, услуг для государственных (муниципальных) нужд</t>
  </si>
  <si>
    <t>244</t>
  </si>
  <si>
    <t>Субсидии</t>
  </si>
  <si>
    <t>090</t>
  </si>
  <si>
    <t>226,310</t>
  </si>
  <si>
    <t>Фонд оплаты труда и страховые взносы</t>
  </si>
  <si>
    <t>121</t>
  </si>
  <si>
    <t>Иные выплаты персоналу,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</si>
  <si>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</si>
  <si>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</si>
  <si>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</si>
  <si>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товаров, работ, услуг в целях капитального ремонта государственного (муниципального) имущества</t>
  </si>
  <si>
    <t>243</t>
  </si>
  <si>
    <t>Уплата налога на имущество организаций и земельного налога</t>
  </si>
  <si>
    <t>851</t>
  </si>
  <si>
    <t>Уплата прочих налогов, сборов и иных обязательных платежей</t>
  </si>
  <si>
    <t>852</t>
  </si>
  <si>
    <t>Выполнение функций бюджетными учреждениями за счет средств, полученных от приносящей доход  деятельности</t>
  </si>
  <si>
    <t>485 07 02</t>
  </si>
  <si>
    <t>Мероприятия в области здравоохранения, спорта и физической культуры, туризма</t>
  </si>
  <si>
    <t>485 97 00</t>
  </si>
  <si>
    <t>Субсидии юридическим лицам</t>
  </si>
  <si>
    <t>006</t>
  </si>
  <si>
    <t>485 97 02</t>
  </si>
  <si>
    <t>ВЦП "Противопожарная безопасность и бесперебойное снабжение электроэнергией лечебно-профилактических учреждений Республики Алтай на 2010-2012 годы"</t>
  </si>
  <si>
    <t>522 59 00</t>
  </si>
  <si>
    <t>079</t>
  </si>
  <si>
    <t>ВЦП "Неотложные меры по совершенствованию кардиологической помощи населению  Республики Алтай на 2010-2012 годы"</t>
  </si>
  <si>
    <t>522 63 00</t>
  </si>
  <si>
    <t>ВЦП "Здоровое поколение на 2010-2012 годы"</t>
  </si>
  <si>
    <t>522 64 00</t>
  </si>
  <si>
    <t>МЦП «Социальная поддержка граждан, оказавшихся в трудной жизненной ситуации» на 2012-2014 годы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</si>
  <si>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</si>
  <si>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099</t>
  </si>
  <si>
    <t>в том числе обеспечение жильем молодых семей и молодых специалистов , проживающих и работающих в сельской местности</t>
  </si>
  <si>
    <t>Пособия и компенсации по публичным нормативным обязательствам</t>
  </si>
  <si>
    <t>313</t>
  </si>
  <si>
    <t>221,226,262</t>
  </si>
  <si>
    <t>Финансовый отдел администрации муниципального образования "Улаганский район"</t>
  </si>
  <si>
    <t>092</t>
  </si>
  <si>
    <t>Реализация государственной политики занятости населения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</si>
  <si>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</si>
  <si>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Обслуживание государственного и муниципального долга</t>
  </si>
  <si>
    <t>Процентные платежи по долговым обязательствам</t>
  </si>
  <si>
    <t>Процентные платежи по муниципальному долгу</t>
  </si>
  <si>
    <t>070 00 00</t>
  </si>
  <si>
    <t>Резервные фонды органов местного самоуправления</t>
  </si>
  <si>
    <t>070 05 00</t>
  </si>
  <si>
    <t>Резервный фонд МО "Улаганский район"</t>
  </si>
  <si>
    <t>070 05 02</t>
  </si>
  <si>
    <t xml:space="preserve">01 </t>
  </si>
  <si>
    <t>Муниципальная целевая программа «Социальная поддержка граждан, нуждающихся в особой заботе государства» на 2011-2013 годы, подпрограмма "Социальная поддержка детей – инвалидов"</t>
  </si>
  <si>
    <t>795 00 10</t>
  </si>
  <si>
    <t>795 00 11</t>
  </si>
  <si>
    <t>МЦП «Предупреждение и борьба  с заболеваниями социального характера в МО «Улаганский район» на 2011-2013 годы»</t>
  </si>
  <si>
    <t>795 00 12</t>
  </si>
  <si>
    <t>Функционирование  органов в сфере национальной безопасности, правоохранительной деятельности и обороны за счет средств, полученных от приносящей доход деятельности</t>
  </si>
  <si>
    <t>202 67 02</t>
  </si>
  <si>
    <t>Вещевое обеспечение</t>
  </si>
  <si>
    <t>202 72 00</t>
  </si>
  <si>
    <t>Вещевое обеспечение в рамках государственного оборонного заказа</t>
  </si>
  <si>
    <t>202 72 01</t>
  </si>
  <si>
    <t>Вещевое обеспечение вне рамок государственного оборонного заказа</t>
  </si>
  <si>
    <t>202 72 02</t>
  </si>
  <si>
    <t>Компенсация стоимости вещевого имущества</t>
  </si>
  <si>
    <t>202 72 03</t>
  </si>
  <si>
    <t>Пособия и компенсации военнослужащим, приравненным к ним лицам, а также уволенным из их числа</t>
  </si>
  <si>
    <t>202 76 00</t>
  </si>
  <si>
    <t>ВЦП "Повышение эффективности деятельности патрульно-постовой службы милиции Министерства внутренних дел по Республике Алтай на 2010-2012 годы"</t>
  </si>
  <si>
    <t>522 70 00</t>
  </si>
  <si>
    <t>ВЦП "Совершенствование деятельности Министерства внутренних дел по Республике Алтай в профилактике преступлений и правонарушений среди несовершеннолетних на 2010 -2012 годы"</t>
  </si>
  <si>
    <t>522 71 00</t>
  </si>
  <si>
    <t xml:space="preserve">РЦП "Социальная адаптация граждан, освобожденных из мест лишения свободы, в Республике Алтай на 2010-2012 годы" </t>
  </si>
  <si>
    <t>522 72 00</t>
  </si>
  <si>
    <t>РЦП "Комплексные  меры профилактики правонарушений  и борьбы с преступностью в Республике Алтай  на 2010-2012 годы"</t>
  </si>
  <si>
    <t>522 73 00</t>
  </si>
  <si>
    <t>ВЦП "Укрепление правопорядка на улицах и иных общественных местах Республики Алтай на 2010-2012 годы"</t>
  </si>
  <si>
    <t>522 78 00</t>
  </si>
  <si>
    <t>Контрольно-счетная палата Республики Алтай</t>
  </si>
  <si>
    <t>Комитет по тарифам Республики Алтай</t>
  </si>
  <si>
    <t>307</t>
  </si>
  <si>
    <t>Избирательная комиссия Республики Алтай</t>
  </si>
  <si>
    <t>308</t>
  </si>
  <si>
    <t>Проведение выборов и референдумов</t>
  </si>
  <si>
    <t>020 00 00</t>
  </si>
  <si>
    <t>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в Республике Алтай</t>
  </si>
  <si>
    <t>001 66 00</t>
  </si>
  <si>
    <t>Дворцы и дома культуры, другие учреждения культуры и средств массовой информаци</t>
  </si>
  <si>
    <t>Обеспечение деятельности подведомственных учреждений за счет средств, полученных от приносящей доход деятельности</t>
  </si>
  <si>
    <t>092 00 00</t>
  </si>
  <si>
    <t>092 03 00</t>
  </si>
  <si>
    <t>Мобилизационная подготовка экономики</t>
  </si>
  <si>
    <t>Реализация государственных функций по мобилизационной подготовке экономики</t>
  </si>
  <si>
    <t>209 00 00</t>
  </si>
  <si>
    <t>Мероприятия по обеспечению  мобилизационной готовности экономики</t>
  </si>
  <si>
    <t>209 01 00</t>
  </si>
  <si>
    <t>Защита населения и территории от 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</si>
  <si>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</si>
  <si>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</si>
  <si>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</si>
  <si>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</si>
  <si>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Отдельные мероприятия в области информационно-коммуникационных технологий и связи</t>
  </si>
  <si>
    <t>Реализация государственных функций в области национальной экономики</t>
  </si>
  <si>
    <t>Мероприятия по землеустройству и землепользованию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</si>
  <si>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</si>
  <si>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Предоставление гарантированных услуг по погребению</t>
  </si>
  <si>
    <t>Предоставление мер социальной поддержки ветеранам труда Республики Алтай</t>
  </si>
  <si>
    <t>Предоставление мер социальной поддержки многодетным семьям</t>
  </si>
  <si>
    <t>Осуществление назначения и выплаты доплат к пенсиям</t>
  </si>
  <si>
    <t>Обеспечение мер социальной поддержки ветеранов труда и тружеников тыла</t>
  </si>
  <si>
    <t>ВЦП "Государственные гарантии прав граждан на получение среднего (полного) общего образования в ГОУ "Республиканская гимназия им. В.К. Плакаса" на 2010-2012 годы" ВЦП "Государственные гарантии прав граждан на получение среднего (полного) общего образования в ГОУ "Республиканская гимназия им. В.К. Плакаса" на 2013-2015 годы"</t>
  </si>
  <si>
    <t>522 22 20</t>
  </si>
  <si>
    <t>522 22 22</t>
  </si>
  <si>
    <t>ВЦП "Развитие инновационной образовательной деятельности ГОУ "Республиканский классический лицей Республики Алтай" на 2010-2012 годы" ВЦП "Развитие инновационной образовательной деятельности ГОУ "Республиканский классический лицей Республики Алтай" на 2013-2015 годы"</t>
  </si>
  <si>
    <t>522 89 00</t>
  </si>
  <si>
    <t>522 89 02</t>
  </si>
  <si>
    <t>РЦП "Развитие образования в Республике Алтай на 2010-2012 годы", РЦП "Развитие образования в Республике Алтай  с 2013 года"</t>
  </si>
  <si>
    <t>522 16 00</t>
  </si>
  <si>
    <t>241</t>
  </si>
  <si>
    <t>Начальное профессиональное образование</t>
  </si>
  <si>
    <t xml:space="preserve">ВЦП "Развитие системы по подготовке рабочих кадров в ГОУ НПО ПУ № 1 г. Горно-Алтайска" на 2010-2012 годы" </t>
  </si>
  <si>
    <t>Выполнение функций бюджетными учреждениями за счет средств, полученных от  приносящей доход  деятельности</t>
  </si>
  <si>
    <t>ВЦП "Развитие системы по подготовке рабочих кадров в ГОУ НПО ПУ № 28 г. Горно-Алтайска" на 2010-2012 годы"  ВЦП "Развитие системы по подготовке рабочих кадров в ГОУ НПО ПУ № 28 г. Горно-Алтайска" на 2013-2015 годы"</t>
  </si>
  <si>
    <t>ВЦП "Развитие системы по подготовке рабочих кадров в ГОУ НПО Майминское ПУ № 49" на 2010-2012 годы"  ВЦП "Развитие системы по подготовке рабочих кадров в ГОУ НПО Майминское ПУ № 49" на 2013-2015 годы"</t>
  </si>
  <si>
    <t>Физическая культура и спорт</t>
  </si>
  <si>
    <t>Другие вопросы в области здравоохранения</t>
  </si>
  <si>
    <t>Другие вопросы в области здравоохранения, физической культуры и спорта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</si>
  <si>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</si>
  <si>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</si>
  <si>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</si>
  <si>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</si>
  <si>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</si>
  <si>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</si>
  <si>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</si>
  <si>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</si>
  <si>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Обслуживание внутреннего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</si>
  <si>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</si>
  <si>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</si>
  <si>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</si>
  <si>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</si>
  <si>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</si>
  <si>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</si>
  <si>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</si>
  <si>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Межбюджетные трансферты бюджетам государственных внебюджетных фондов</t>
  </si>
  <si>
    <t>Итого условно утверждаемые расходы</t>
  </si>
  <si>
    <t>99</t>
  </si>
  <si>
    <t>Приложение N 12</t>
  </si>
  <si>
    <t>Ведомственная  структура</t>
  </si>
  <si>
    <t xml:space="preserve">  расходов бюджета муниципального образования "Улаганский район" на  2012 год</t>
  </si>
  <si>
    <t>К  О  Д  Ы</t>
  </si>
  <si>
    <t>Сумма 2012 год</t>
  </si>
  <si>
    <t>2012 год</t>
  </si>
  <si>
    <t xml:space="preserve">Функциональной классификации расходов бюджетов Российской Федерации </t>
  </si>
  <si>
    <t xml:space="preserve">Изменения (+; -) </t>
  </si>
  <si>
    <t>Ведом-ства</t>
  </si>
  <si>
    <t>Раздел</t>
  </si>
  <si>
    <t>Под-раздел</t>
  </si>
  <si>
    <t xml:space="preserve">Целевая статья </t>
  </si>
  <si>
    <t>Вид рас-хода</t>
  </si>
  <si>
    <t xml:space="preserve">Муниципальное учреждение здравоохранения Улаганская центральная районная больница муниципального образования "Улаганский район" </t>
  </si>
  <si>
    <t>Образование</t>
  </si>
  <si>
    <t>055</t>
  </si>
  <si>
    <t>Среднее профессиональное образование</t>
  </si>
  <si>
    <t>Средние специальные учебные заведения</t>
  </si>
  <si>
    <t>427 00 00</t>
  </si>
  <si>
    <t>Обеспечение деятельности подведомственных учреждений</t>
  </si>
  <si>
    <t>427 99 00</t>
  </si>
  <si>
    <t>Выполнение функций бюджетными учреждениями</t>
  </si>
  <si>
    <t>001</t>
  </si>
  <si>
    <t>Уплата налога на имущество  организаций и земельного налога</t>
  </si>
  <si>
    <t>105</t>
  </si>
  <si>
    <t>МЦП «Молодежь Улаганского района на 2012 - 2014 годы»</t>
  </si>
  <si>
    <t>262</t>
  </si>
  <si>
    <t>221,226,340</t>
  </si>
  <si>
    <t xml:space="preserve">211,212,213,221,222,223,225,226,290,310,340 </t>
  </si>
  <si>
    <t>955</t>
  </si>
  <si>
    <t xml:space="preserve">211,212,213,221,222,223,224,225,226,290,310,340 </t>
  </si>
  <si>
    <t>МЦП «Сохранение и развитие культуры МО «Улаганский район» на 2012-2014 годы</t>
  </si>
  <si>
    <t>МЦП «Развитие системы дополнительного образования детей в МО «Улаганский район» на 2012-2014 годы»</t>
  </si>
  <si>
    <t>МЦП «Развитие детско-юношеского спорта в МО «Улаганский район» на 2012-2014 годы»</t>
  </si>
  <si>
    <t>МЦП «Развитие районного спорта и пропаганда здорового образа жизни» на 2012-2014 годы</t>
  </si>
  <si>
    <t>МЦП «Улучшение условий и охраны труда в Улаганском районе» на 2012-2014 годы</t>
  </si>
  <si>
    <t>МЦП «Поддержка и устойчивое развитие коренных малочисленных народов-теленгитов Улаганского района на 2012-2014 годы»</t>
  </si>
  <si>
    <t>МЦП «Профилактика безнадзорности и правонарушений несовершеннолетних в МО «Улаганский район» на 2012-2014 годы»</t>
  </si>
  <si>
    <t>МЦП «Развитие агропромышленного комплекса МО «Улаганский район» на 2012-2014 годы»</t>
  </si>
  <si>
    <t>МЦП «Развитие малого предпринимательства в МО «Улаганский район» на 2012-2014 годы»</t>
  </si>
  <si>
    <t>МЦП «Чистая вода» в МО «Улаганский район» на 2012-2014 годы</t>
  </si>
  <si>
    <t>МЦП «Энергосбережение в Улаганском районе на 2012-2014 годы»</t>
  </si>
  <si>
    <t>МЦП «Дороги местного значения МО «Улаганский район» на 2012-2014 годы»</t>
  </si>
  <si>
    <t>226,241,310</t>
  </si>
  <si>
    <t>ремонт кабинета</t>
  </si>
  <si>
    <t>ВЦП "Развитие системы обеспечения психологического здоровья детей и подростков" на 2010-2012 годы"  ВЦП "Развитие системы обеспечения психологического здоровья детей и подростков" на 2013-2015 годы"</t>
  </si>
  <si>
    <t>522 19 60</t>
  </si>
  <si>
    <t>ВЦП "Развитие национально-регионального компонента содержания образования Республики Алтай в Центре национальных проблем образования Республики Алтай" на 2010-2012 годы"  ВЦП "Развитие национально-регионального компонента содержания образования Республики Алтай в Центре национальных проблем образования Республики Алтай"  на 2013-2015 годы"</t>
  </si>
  <si>
    <t>522 19 70</t>
  </si>
  <si>
    <t>ВЦП "Создание системы объективной оценки качества образования в Республике Алтай на 2010-2012 годы"  ВЦП "Создание системы объективной оценки качества образования в Республике Алтай на 2013-2015 годы "</t>
  </si>
  <si>
    <t>522 43 00</t>
  </si>
  <si>
    <t>522 43 02</t>
  </si>
  <si>
    <t>МЦП «Развитие образования в МО «Улаганский район»» на 2011-2013 годы», подпрограмма "Развитие районного спорта и пропаганда здорового образа жизни" на 2011-2013 годы.</t>
  </si>
  <si>
    <t>Федеральная целевая программа "Жилище" на 2011 - 2015 годы</t>
  </si>
  <si>
    <t>104 00 00</t>
  </si>
  <si>
    <t>Подпрограмма "Обеспечение жильем молодых семей"</t>
  </si>
  <si>
    <t>104 02 00</t>
  </si>
  <si>
    <t>Выполнение функций органами местного самоуправления (софинансирование из МБ)</t>
  </si>
  <si>
    <t>505 36 01</t>
  </si>
  <si>
    <t>МЦП «Развитие образования в МО «Улаганский район»» на 2011-2013 годы», подпрограмма «Социальная поддержка  детей-сирот и детей, оставшихся без попечения родителей и лиц из их числа, нуждающихся  в особой заботе государства» на 2011-2013 годы</t>
  </si>
  <si>
    <t>Меры социальной поддержки населения по публичным нормативным обязательствам</t>
  </si>
  <si>
    <t>314</t>
  </si>
  <si>
    <t>Субсидии гражданам на приобретение жилья</t>
  </si>
  <si>
    <t>322</t>
  </si>
  <si>
    <t>Резервный фонд Администрации МО "Улаганский район" по предупреждению и ликвидации чрезвычайных ситуаций и последствий стихийных бедствий</t>
  </si>
  <si>
    <t>070 05 01</t>
  </si>
  <si>
    <t>Резервный фонд Администрации МО "Улаганский район"</t>
  </si>
  <si>
    <t>Резервные фонды субъектов Российской Федерации</t>
  </si>
  <si>
    <t>070 06 00</t>
  </si>
  <si>
    <t>Учреждения по обеспечению хозяйственного обслуживания</t>
  </si>
  <si>
    <t>093 00 00</t>
  </si>
  <si>
    <t>093 99 00</t>
  </si>
  <si>
    <t>092 03 10</t>
  </si>
  <si>
    <t xml:space="preserve">ВЦП "Поддержка реформирования системы управления общественными финансами Республики Алтай на 2012-2014 годы" </t>
  </si>
  <si>
    <t>522 88 00</t>
  </si>
  <si>
    <t>Национальная экономика</t>
  </si>
  <si>
    <t>Отдельные мероприятия в области  информационно-коммуникационных технологий и связи</t>
  </si>
  <si>
    <t>330 02 00</t>
  </si>
  <si>
    <t>РЦП "Развитие малого и среднего предпринимательства в Республике Алтай на 2011-2014 годы"</t>
  </si>
  <si>
    <t>522 79 00</t>
  </si>
  <si>
    <t>Учебные заведения и курсы по переподготовке кадров</t>
  </si>
  <si>
    <t>429 00 00</t>
  </si>
  <si>
    <t>Переподготовка и повышение квалификации кадров</t>
  </si>
  <si>
    <t>429 78 00</t>
  </si>
  <si>
    <t>Высшее и послевузовское профессиональное образование</t>
  </si>
  <si>
    <t>Подготовка специалистов в высших учебных заведениях</t>
  </si>
  <si>
    <t>430 98 00</t>
  </si>
  <si>
    <t>Здравоохранение, физическая культура и спорт</t>
  </si>
  <si>
    <t>Территориальная программа обязательного медицинского страхования</t>
  </si>
  <si>
    <t>771 00 00</t>
  </si>
  <si>
    <t xml:space="preserve">Обязательное медицинское страхование неработающего населения </t>
  </si>
  <si>
    <t>771 01 00</t>
  </si>
  <si>
    <t>Страховые взносы по обязательному медицинскому страхованию неработающего населения</t>
  </si>
  <si>
    <t>Осуществление государственных полномочий в сфере образования и организации деятельности комиссий по делам несовершеннолетних и защите их прав</t>
  </si>
  <si>
    <t>001 62 00</t>
  </si>
  <si>
    <t>Осуществление государственных полномочий по лицензированию розничной продажи алкогольной продукции</t>
  </si>
  <si>
    <t>001 65 00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</si>
  <si>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</si>
  <si>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001 40 00</t>
  </si>
  <si>
    <t>Осуществление государственных полномочий в области архивного дела</t>
  </si>
  <si>
    <t>001 61 00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</si>
  <si>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</si>
  <si>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</si>
  <si>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</si>
  <si>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0013600</t>
  </si>
  <si>
    <t>Жилищно-коммунальное хозяйство</t>
  </si>
  <si>
    <t>Прикладные научные исследования в области общегосударственных вопросов</t>
  </si>
  <si>
    <t>ВЦП "Этнокультурное наследие народов Республики Алтай - основа устойчивого развития региона" на 2010-2012 годы"  ВЦП "Этнокультурное наследие народов Республики Алтай - основа устойчивого развития региона" на 2013-2015 годы"</t>
  </si>
  <si>
    <t>522 19 80</t>
  </si>
  <si>
    <t>522 19 82</t>
  </si>
  <si>
    <t>РЦП "Развитие кадрового потенциала Республики Алтай в 2009-2014 годах"</t>
  </si>
  <si>
    <t>522 75 00</t>
  </si>
  <si>
    <t>Школы - детские  сады, школы начальные, неполные средние и средние</t>
  </si>
  <si>
    <t>421 00 00</t>
  </si>
  <si>
    <t>Мероприятия в области образования</t>
  </si>
  <si>
    <t>421 00 01</t>
  </si>
  <si>
    <t>Капитальный и текущий ремонта муниципальных объектов социально-культурной сферы</t>
  </si>
  <si>
    <t>810 10 01</t>
  </si>
  <si>
    <t xml:space="preserve">Софинансирование расходов на решение вопросов местного значения поселений, связанных с реализацией Федерального закона "Об общих принципах организации местного самоуправления в Российской Федерации" </t>
  </si>
  <si>
    <t>810 10 03</t>
  </si>
  <si>
    <t>Софинансирование расходов местных бюджетов  по электроэнергии, отпускаемой дизельными электростанциями и гидроэлектростанциями бюджетным учреждениям муниципальных образований</t>
  </si>
  <si>
    <t>810 10 04</t>
  </si>
  <si>
    <t>Выравнивание бюджетной обеспеченности муниципальных районов (городских округов) из регионального фонда финансовой поддержки</t>
  </si>
  <si>
    <t xml:space="preserve">Дотации 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</si>
  <si>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</si>
  <si>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 xml:space="preserve">11 </t>
  </si>
  <si>
    <t>Субсидии на предоставление ежемесячной надбавки к заработной плате молодым специалистам в муниципальных образовательных учреждениях</t>
  </si>
  <si>
    <t>436 50 00</t>
  </si>
  <si>
    <t>Библиотеки</t>
  </si>
  <si>
    <t>442 00 00</t>
  </si>
  <si>
    <t>442 99 00</t>
  </si>
  <si>
    <t>442 99 02</t>
  </si>
  <si>
    <t>443 00 00</t>
  </si>
  <si>
    <t>443 99 00</t>
  </si>
  <si>
    <t>443 99 02</t>
  </si>
  <si>
    <t>Комплектование книжных фондов библиотек муниципальных образований</t>
  </si>
  <si>
    <t>450 06 00</t>
  </si>
  <si>
    <t>Софинансирование субсидии на комплектование книжных фондов библиотек муниципальных образований</t>
  </si>
  <si>
    <t>450 06 01</t>
  </si>
  <si>
    <t>450 06 02</t>
  </si>
  <si>
    <t>РЦП "Культура Республики Алтай на 2011-2016 годы"</t>
  </si>
  <si>
    <t>522 86 00</t>
  </si>
  <si>
    <t>Прочая закупка товаров, работ, услуг для государственных нужд</t>
  </si>
  <si>
    <t>Осуществление полномочий Российской Федерации по государственной охране объектов культурного наследия федерального значения</t>
  </si>
  <si>
    <t>001 53 00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</si>
  <si>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</si>
  <si>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002 04 95</t>
  </si>
  <si>
    <t>Мероприятия в сфере культуры, кинематографии, средств массовой информации</t>
  </si>
  <si>
    <t xml:space="preserve">450 00 00 </t>
  </si>
  <si>
    <t>Средства массовой информации</t>
  </si>
  <si>
    <t>Периодические издания,  учрежденные органами  законодательной и исполнительной власти</t>
  </si>
  <si>
    <t>457 00 00</t>
  </si>
  <si>
    <t>Государственная поддержка в сфере культуры, кинематографии и средств массовой информации</t>
  </si>
  <si>
    <t>457 85 00</t>
  </si>
  <si>
    <t>074</t>
  </si>
  <si>
    <t>000 02 01 02 00 05 0000 810</t>
  </si>
  <si>
    <t>000 05 00 00 00 00 0000 000</t>
  </si>
  <si>
    <t>Акции и иные формы участия в капитале,находящиеся в государственной и муниципальной форме</t>
  </si>
  <si>
    <t>000 05 00 00 00 00 0000 630</t>
  </si>
  <si>
    <t>Продажа (уменьшение ситоимости ) акций и иных форм участия в капитале, находящихся в государственной и муниципальной собственности</t>
  </si>
  <si>
    <t>000 05 00 00 00 05 0000 630</t>
  </si>
  <si>
    <t>Продажа  акций и иных форм участия в капитале, находящихся в   собственности муниципальных районов</t>
  </si>
  <si>
    <t>000 06 00 00 00 00 0000 000</t>
  </si>
  <si>
    <t xml:space="preserve">Земельные участки ,  находящиеся в государственной и муниципальной собственности </t>
  </si>
  <si>
    <t>000 06 00 00 00 00 0000 430</t>
  </si>
  <si>
    <t>Продажа (уменьшение собственности ) земельных участков , находящихся в государственной и муниципальной собственности</t>
  </si>
  <si>
    <t>000 06 01 00 00 00 0000 430</t>
  </si>
  <si>
    <t>Земельные участки до разграничения  государственной собственности на землю</t>
  </si>
  <si>
    <t>000 06 01 00 00 05 0000 430</t>
  </si>
  <si>
    <t>Продажа земельных участков до разграничения государственной собственности на землю, на которых расположены объекты недвижимого имущества, зачисляемые в бюджеты муниципальных районнов</t>
  </si>
  <si>
    <t>000 04 01 00 00 00 0000 000</t>
  </si>
  <si>
    <t>Исполнение государственных и муниципальных гарантий в валюте РФ</t>
  </si>
  <si>
    <t>000 04 01 00 00 00 0000 800</t>
  </si>
  <si>
    <t>Исполение государственных и муниципальных гарантий в валюте РФ, если платежи гаранта не ведут к возникновению эквивалентных требований со стороны гаранта к должнику, не исполнившему обязательство</t>
  </si>
  <si>
    <t>000 04 01 00 00 05 0000 810</t>
  </si>
  <si>
    <t>Государственые гарантии муниципальных районнов в валюте РФ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</si>
  <si>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</si>
  <si>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505 44 01</t>
  </si>
  <si>
    <t>Обеспечение мер социальной поддержки отдельных категорий граждан по газификации жилых помещений в Республике Алтай</t>
  </si>
  <si>
    <t>МЦП «Социальная поддержка граждан, нуждающихся в особой заботе государства» на 2010-2012 годы, подпрограммы «Старшее поколение», «Социальная поддержка многодетных семей», «Социальная поддержка детей – инвалидов»</t>
  </si>
  <si>
    <t>РЦП "Реабилитация инвалидов и детей-инвалидов в Республике Алтай на 2010-2014 годы"</t>
  </si>
  <si>
    <t>522 83 00</t>
  </si>
  <si>
    <t>Мероприятия в области социальной политики</t>
  </si>
  <si>
    <t>068</t>
  </si>
  <si>
    <t>Комитет по делам архивов Республики Алтай</t>
  </si>
  <si>
    <t>155</t>
  </si>
  <si>
    <t>ВЦП "Развитие архивного дела в Республике Алтай на 2010-2012 годы"  ВЦП "Развитие архивного дела в Республике Алтай  на 2013-2015 годы"</t>
  </si>
  <si>
    <t>522 66 00</t>
  </si>
  <si>
    <t>Министерство имущественных отношений Республики Алтай</t>
  </si>
  <si>
    <t>166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</si>
  <si>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</si>
  <si>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090 00 00</t>
  </si>
  <si>
    <t>Оценка недвижимости, признание прав и регулирование отношений по государственной и муниципальной собственности</t>
  </si>
  <si>
    <t>090 02 00</t>
  </si>
  <si>
    <t>Комитет по физической культуре и спорту Республики Алтай</t>
  </si>
  <si>
    <t>167</t>
  </si>
  <si>
    <t>ВЦП "Организация деятельности и развитие физической культуры и спорта в подведомственных учреждениях Комитета по физической культуре и спорту Республики Алтай на 2011-2013 годы"</t>
  </si>
  <si>
    <t>522 92 00</t>
  </si>
  <si>
    <t>ВЦП "Организация деятельности и развитие физической культуры и спорта в подведомственных учреждениях Комитета по физической культуре и спорту Республики Алтай на 2011-2013 годы" за счет средств, полученных от  приносящей доход  деятельности</t>
  </si>
  <si>
    <t>522 92 02</t>
  </si>
  <si>
    <t>Физкультурно-оздоровительная работа и спортивные мероприятия</t>
  </si>
  <si>
    <t>512 00 00</t>
  </si>
  <si>
    <t xml:space="preserve">Мероприятия в области здравоохранения, спорта и физической культуры, туризма </t>
  </si>
  <si>
    <t>512 97 00</t>
  </si>
  <si>
    <t>РЦП "Развитие физической культуры и спорта в Республике Алтай на 2009-2015 годы"</t>
  </si>
  <si>
    <t>Спортивно-массовые мероприятия</t>
  </si>
  <si>
    <t>Спорт высших достижений</t>
  </si>
  <si>
    <t>РЦП "Развитие агропромышленного комплекса Республики Алтай на 2009-2012 годы"  РЦП "Развитие агропромышленного комплекса Республики Алтай  на 2013-2015 годы"</t>
  </si>
  <si>
    <t>522 27 00</t>
  </si>
  <si>
    <t>Научно-исследовательские и опытно-конструкторские работы в области сельского хозяйства</t>
  </si>
  <si>
    <t>522 27 03</t>
  </si>
  <si>
    <t>Противопожарные мероприятия</t>
  </si>
  <si>
    <t>107</t>
  </si>
  <si>
    <t>Питание и мягкий инвентарь обучающихся (воспитанников) из числа сирот и оставшихся без попечения родителей</t>
  </si>
  <si>
    <t>601</t>
  </si>
  <si>
    <t>Меры социальной поддержки детей-сирот  и детей, оставшимся без попечения родителей, а также лицам из их числа</t>
  </si>
  <si>
    <t>801</t>
  </si>
  <si>
    <t>Обеспечение деятельности подведомственных учреждений за счет средств, полученных от  приносящей доход  деятельности</t>
  </si>
  <si>
    <t>427 99 02</t>
  </si>
  <si>
    <t>Здравоохранение</t>
  </si>
  <si>
    <t>Учреждения, обеспечивающие предоставление услуг в сфере здравоохранения</t>
  </si>
  <si>
    <t>469 00 00</t>
  </si>
  <si>
    <t>469 99 00</t>
  </si>
  <si>
    <t>469 99 02</t>
  </si>
  <si>
    <t>Больницы, клиники, госпитали, медико-санитарные части</t>
  </si>
  <si>
    <t>470 00 00</t>
  </si>
  <si>
    <t>Высокотехнологичные виды медицинской помощи</t>
  </si>
  <si>
    <t>470 02 00</t>
  </si>
  <si>
    <t>Прочие расходы</t>
  </si>
  <si>
    <t>013</t>
  </si>
  <si>
    <t>Субсидии на поддержку  овцеводства</t>
  </si>
  <si>
    <t>522 27 12</t>
  </si>
  <si>
    <t>Субсидии на поддержку племенного животноводства</t>
  </si>
  <si>
    <t>522 27 13</t>
  </si>
  <si>
    <t>Субсидии на поддержку  молочного скотоводства, других отраслей животноводства, рыбоводства,  на строительство производственных помещений</t>
  </si>
  <si>
    <t>522 27 14</t>
  </si>
  <si>
    <t>Субсидии на поддержку мясного скотоводства</t>
  </si>
  <si>
    <t>522 27 15</t>
  </si>
  <si>
    <t>Субсидии на поддержку элитного семеноводства</t>
  </si>
  <si>
    <t>522 27 21</t>
  </si>
  <si>
    <t xml:space="preserve">Субсидии на приобретение семян для выращивания  кормов в северных и высокогорных районах  </t>
  </si>
  <si>
    <t>522 27 22</t>
  </si>
  <si>
    <t>Субсидии на закладку и уход за многолетними насаждениями</t>
  </si>
  <si>
    <t>522 27 23</t>
  </si>
  <si>
    <t>Субсидии на приобретение дизтоплива, использованного на проведение сезонных сельскохозяйственных работ</t>
  </si>
  <si>
    <t>522 27 24</t>
  </si>
  <si>
    <t>Субсидии на развитие регионального семеноводства, овощеводства, реализацию муки собственного производства, электроэнергию</t>
  </si>
  <si>
    <t>522 27 25</t>
  </si>
  <si>
    <t>Субсидии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</si>
  <si>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522 27 26</t>
  </si>
  <si>
    <t>Субсидии на возмещение части затрат на уплату процентов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 по инвестиционным кредитам, полученным в российских кредитных организациях, и займам, полученным в сельскохозяйственных кредитных кооперативах в 2004-2009 годах, на срок от 2 до 10 лет</t>
  </si>
  <si>
    <t>522 27 31</t>
  </si>
  <si>
    <t>в том числе: субсидии на возмещение части затрат на уплату процентов по кредитам, полученным после 1 января 2008 года на срок до 10 лет на приобретение сельскохозяйственной техники</t>
  </si>
  <si>
    <t xml:space="preserve"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2005-2009 годах, личным подсобным хозяйствам, сельскохозяйственным потребительским кооперативам, крестьянским (фермерским) хозяйствам на срок до 8 лет </t>
  </si>
  <si>
    <t>522 27 32</t>
  </si>
  <si>
    <t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2007-2009 годах на срок до одного года,  сельскохозяйственным товаропроизводителям, организациям агропромышленного комплекса  независимо от их организационно-правовых форм, крестьянским (фермерским) хозяйствам и организациям потребительской кооперации</t>
  </si>
  <si>
    <t>522 27 33</t>
  </si>
  <si>
    <t xml:space="preserve">Субсидии по финансовому оздоровлению сельхозтоваропроизводителей </t>
  </si>
  <si>
    <t>522 27 34</t>
  </si>
  <si>
    <t>Субсидии на поддержку становления сельских потребительских  кооперативов</t>
  </si>
  <si>
    <t>522 27 35</t>
  </si>
  <si>
    <t>Мероприятия по организации ярмарок, выставок сельскохозяйственной продукции и другие мероприятия в области сельского хозяйства</t>
  </si>
  <si>
    <t>522 27 41</t>
  </si>
  <si>
    <t>Мероприятия по кадровому обеспечению агропромышленного комплекса</t>
  </si>
  <si>
    <t>522 27 51</t>
  </si>
  <si>
    <t xml:space="preserve">Мероприятия по организации республиканских трудовых соревнований и прочих конкурсов </t>
  </si>
  <si>
    <t>522 27 52</t>
  </si>
  <si>
    <t>Субсидии на приобретение техники и оборудования</t>
  </si>
  <si>
    <t>522 27 81</t>
  </si>
  <si>
    <t>Мероприятия по регулированию численности волков</t>
  </si>
  <si>
    <t>522 27 82</t>
  </si>
  <si>
    <t>522 27 90</t>
  </si>
  <si>
    <t>522 27 91</t>
  </si>
  <si>
    <t>522 27 92</t>
  </si>
  <si>
    <t>РЦП "Развитие агропромышленного комплекса Республики Алтай на 2009-2012 годы"</t>
  </si>
  <si>
    <t>в том числе на софинансирование ФЦП "Социальное развитие села до 2012 года"</t>
  </si>
  <si>
    <t>522 27 02</t>
  </si>
  <si>
    <t>Софинансирование объектов капитального строительства собственности муниципальных образований</t>
  </si>
  <si>
    <t>020</t>
  </si>
  <si>
    <t>в том числе</t>
  </si>
  <si>
    <t>Отдел образования, молодежной политики и спорта администрации муниципального образования "Улаганский район"</t>
  </si>
  <si>
    <t>Возмещение разницы в тарифах на электрическую энергию, поставляемую энергоснабжающими организациями населению по регулируемым тарифам в зонах децентрализованного электроснабжения</t>
  </si>
  <si>
    <t>505 70 00</t>
  </si>
  <si>
    <t>Фонд софинансирования</t>
  </si>
  <si>
    <t>010</t>
  </si>
  <si>
    <t>Осуществление государственных полномочий в области социальной поддержки, социального обслуживания отдельных категорий граждан и управления охраной труда</t>
  </si>
  <si>
    <t>001 63 00</t>
  </si>
  <si>
    <t>Обеспечение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</t>
  </si>
  <si>
    <t>505 34 02</t>
  </si>
  <si>
    <t>Оплата жилищно-коммунальных услуг отдельным категориям граждан</t>
  </si>
  <si>
    <t>505 46 00</t>
  </si>
  <si>
    <t>Предоставление гражданам субсидий на оплату жилого помещения  и коммунальных услуг</t>
  </si>
  <si>
    <t>505 48 01</t>
  </si>
  <si>
    <t xml:space="preserve">Ежемесячное пособие на ребенка </t>
  </si>
  <si>
    <t>505 55 11</t>
  </si>
  <si>
    <t>505 55 21</t>
  </si>
  <si>
    <t>Обеспечение мер социальной поддержки реабилитированных лиц и лиц, признанных пострадавшими от политических репрессий</t>
  </si>
  <si>
    <t>505 55 30</t>
  </si>
  <si>
    <t>505 55 31</t>
  </si>
  <si>
    <t>505 65 00</t>
  </si>
  <si>
    <t>505 66 00</t>
  </si>
  <si>
    <t>Предоставление мер социальной поддержки некоторым категориям работников, проживающих в сельской местности Республики Алтай</t>
  </si>
  <si>
    <t>505 67 00</t>
  </si>
  <si>
    <t>505 68 00</t>
  </si>
  <si>
    <t>505 69 00</t>
  </si>
  <si>
    <t>001 36 00</t>
  </si>
  <si>
    <t>530</t>
  </si>
  <si>
    <t>211,212,213,221,222,223,225,226,251,290,310,340</t>
  </si>
  <si>
    <t>098 00 00</t>
  </si>
  <si>
    <t>Обеспечение мероприятий по капитальному ремонту многоквартирных домов</t>
  </si>
  <si>
    <t>098 01 01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</si>
  <si>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</si>
  <si>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521</t>
  </si>
  <si>
    <t>241,225,226,251</t>
  </si>
  <si>
    <t>Обеспечение мероприятий по переселению граждан из аварийного жилищного фонда</t>
  </si>
  <si>
    <t>098 01 02</t>
  </si>
  <si>
    <t>241,251,226,310</t>
  </si>
  <si>
    <t>Обеспечение мероприятий по капитальному ремонту многоквартирных домов за счет средств республиканского бюджета (РАП "Проведение капитального ремонта многоквартирных домов в Республике Алтай в 2011 году")</t>
  </si>
  <si>
    <t>098 02 01</t>
  </si>
  <si>
    <t>Обеспечение мероприятий по переселению граждан из аварийного жилищного фонда за счет средств республиканского бюджета (РАП "Переселение граждан из аварийного жилищного фонда в Республике Алтай в 2011 году")</t>
  </si>
  <si>
    <t>098 02 02</t>
  </si>
  <si>
    <t>241,242,251 и др</t>
  </si>
  <si>
    <t>РЦП "Энергосбережение и повышение энергетической эффективности Республики Алтай на 2010-2015 годы и на период до 2020 года"</t>
  </si>
  <si>
    <t>223,225,226,241,242,251,310,340</t>
  </si>
  <si>
    <t>795 91 00</t>
  </si>
  <si>
    <t>797</t>
  </si>
  <si>
    <t>065 00 00</t>
  </si>
  <si>
    <t>065 03 00</t>
  </si>
  <si>
    <t xml:space="preserve">Обслуживание муниципального долга </t>
  </si>
  <si>
    <t>730</t>
  </si>
  <si>
    <t>-</t>
  </si>
  <si>
    <t>Утверждено</t>
  </si>
  <si>
    <t>Исполнено</t>
  </si>
  <si>
    <t>802  90 00 00 00 00 0000 000</t>
  </si>
  <si>
    <t>802 1 05 00 00 00 00 0000 000</t>
  </si>
  <si>
    <t>80201 02 00 00 05 0000 710</t>
  </si>
  <si>
    <t>802 01 02 00 00 05 0000 810</t>
  </si>
  <si>
    <t>80201 02 00 00 00 0000 700</t>
  </si>
  <si>
    <t>802 01 02 00 00 00 0000 800</t>
  </si>
  <si>
    <t xml:space="preserve">Приложение 1
к решению «Об исполнении бюджета муниципального образования "Улаганское сельское поселение" за 2024год.                                                                                                                                                                       </t>
  </si>
  <si>
    <t>Источники финансирования дефицита бюджета  МО "Улаганское сельское поселение" в 2024 г</t>
  </si>
</sst>
</file>

<file path=xl/styles.xml><?xml version="1.0" encoding="utf-8"?>
<styleSheet xmlns="http://schemas.openxmlformats.org/spreadsheetml/2006/main">
  <numFmts count="4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#,##0.0"/>
    <numFmt numFmtId="173" formatCode="0.0"/>
    <numFmt numFmtId="174" formatCode="0.000000"/>
    <numFmt numFmtId="175" formatCode="0.00000"/>
    <numFmt numFmtId="176" formatCode="0.0000"/>
    <numFmt numFmtId="177" formatCode="0.000"/>
    <numFmt numFmtId="178" formatCode="#,##0.000"/>
    <numFmt numFmtId="179" formatCode="&quot;Да&quot;;&quot;Да&quot;;&quot;Нет&quot;"/>
    <numFmt numFmtId="180" formatCode="&quot;Истина&quot;;&quot;Истина&quot;;&quot;Ложь&quot;"/>
    <numFmt numFmtId="181" formatCode="&quot;Вкл&quot;;&quot;Вкл&quot;;&quot;Выкл&quot;"/>
    <numFmt numFmtId="182" formatCode="[$€-2]\ ###,000_);[Red]\([$€-2]\ ###,000\)"/>
    <numFmt numFmtId="183" formatCode="#,##0.00&quot;р.&quot;"/>
    <numFmt numFmtId="184" formatCode="0.0000000"/>
    <numFmt numFmtId="185" formatCode="_-* #,##0.000_р_._-;\-* #,##0.000_р_._-;_-* &quot;-&quot;??_р_._-;_-@_-"/>
    <numFmt numFmtId="186" formatCode="_-* #,##0.0_р_._-;\-* #,##0.0_р_._-;_-* &quot;-&quot;??_р_._-;_-@_-"/>
    <numFmt numFmtId="187" formatCode="_-* #,##0.0_р_._-;\-* #,##0.0_р_._-;_-* &quot;-&quot;?_р_._-;_-@_-"/>
    <numFmt numFmtId="188" formatCode="_-* #,##0_р_._-;\-* #,##0_р_._-;_-* &quot;-&quot;??_р_._-;_-@_-"/>
    <numFmt numFmtId="189" formatCode="#,##0.0000"/>
    <numFmt numFmtId="190" formatCode="#,##0.0_ ;\-#,##0.0\ "/>
    <numFmt numFmtId="191" formatCode="0.00000000"/>
    <numFmt numFmtId="192" formatCode="0.000000000"/>
    <numFmt numFmtId="193" formatCode="0.0000000000"/>
    <numFmt numFmtId="194" formatCode="0.00000000000"/>
    <numFmt numFmtId="195" formatCode="0.000000000000"/>
    <numFmt numFmtId="196" formatCode="[$-FC19]d\ mmmm\ yyyy\ &quot;г.&quot;"/>
    <numFmt numFmtId="197" formatCode="000000"/>
    <numFmt numFmtId="198" formatCode="#,##0.00_р_."/>
    <numFmt numFmtId="199" formatCode="_-* #,##0.00000_р_._-;\-* #,##0.00000_р_._-;_-* &quot;-&quot;??_р_._-;_-@_-"/>
    <numFmt numFmtId="200" formatCode="_-* #,##0.0000_р_._-;\-* #,##0.0000_р_._-;_-* &quot;-&quot;??_р_._-;_-@_-"/>
    <numFmt numFmtId="201" formatCode="_-* #,##0.000_р_._-;\-* #,##0.000_р_._-;_-* &quot;-&quot;???_р_._-;_-@_-"/>
    <numFmt numFmtId="202" formatCode="#,##0.00_ ;\-#,##0.00\ "/>
    <numFmt numFmtId="203" formatCode="#,##0.00_ ;[Red]\-#,##0.00\ "/>
  </numFmts>
  <fonts count="41">
    <font>
      <sz val="10"/>
      <name val="Arial Cyr"/>
      <family val="0"/>
    </font>
    <font>
      <sz val="10"/>
      <color theme="1"/>
      <name val="Arial"/>
      <family val="2"/>
    </font>
    <font>
      <u val="single"/>
      <sz val="10"/>
      <color indexed="12"/>
      <name val="Arial Cyr"/>
      <family val="0"/>
    </font>
    <font>
      <u val="single"/>
      <sz val="10"/>
      <color indexed="36"/>
      <name val="Arial Cyr"/>
      <family val="0"/>
    </font>
    <font>
      <sz val="8"/>
      <name val="Arial Cyr"/>
      <family val="0"/>
    </font>
    <font>
      <b/>
      <sz val="10"/>
      <name val="Arial Cyr"/>
      <family val="0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 Cyr"/>
      <family val="2"/>
    </font>
    <font>
      <sz val="10"/>
      <color indexed="9"/>
      <name val="Arial Cyr"/>
      <family val="2"/>
    </font>
    <font>
      <sz val="10"/>
      <color indexed="62"/>
      <name val="Arial Cyr"/>
      <family val="2"/>
    </font>
    <font>
      <b/>
      <sz val="10"/>
      <color indexed="63"/>
      <name val="Arial Cyr"/>
      <family val="2"/>
    </font>
    <font>
      <b/>
      <sz val="10"/>
      <color indexed="52"/>
      <name val="Arial Cyr"/>
      <family val="2"/>
    </font>
    <font>
      <b/>
      <sz val="15"/>
      <color indexed="56"/>
      <name val="Arial Cyr"/>
      <family val="2"/>
    </font>
    <font>
      <b/>
      <sz val="13"/>
      <color indexed="56"/>
      <name val="Arial Cyr"/>
      <family val="2"/>
    </font>
    <font>
      <b/>
      <sz val="11"/>
      <color indexed="56"/>
      <name val="Arial Cyr"/>
      <family val="2"/>
    </font>
    <font>
      <b/>
      <sz val="10"/>
      <color indexed="8"/>
      <name val="Arial Cyr"/>
      <family val="2"/>
    </font>
    <font>
      <b/>
      <sz val="10"/>
      <color indexed="9"/>
      <name val="Arial Cyr"/>
      <family val="2"/>
    </font>
    <font>
      <b/>
      <sz val="18"/>
      <color indexed="56"/>
      <name val="Cambria"/>
      <family val="2"/>
    </font>
    <font>
      <sz val="10"/>
      <color indexed="60"/>
      <name val="Arial Cyr"/>
      <family val="2"/>
    </font>
    <font>
      <sz val="10"/>
      <color indexed="20"/>
      <name val="Arial Cyr"/>
      <family val="2"/>
    </font>
    <font>
      <i/>
      <sz val="10"/>
      <color indexed="23"/>
      <name val="Arial Cyr"/>
      <family val="2"/>
    </font>
    <font>
      <sz val="10"/>
      <color indexed="52"/>
      <name val="Arial Cyr"/>
      <family val="2"/>
    </font>
    <font>
      <sz val="10"/>
      <color indexed="10"/>
      <name val="Arial Cyr"/>
      <family val="2"/>
    </font>
    <font>
      <sz val="10"/>
      <color indexed="17"/>
      <name val="Arial Cyr"/>
      <family val="2"/>
    </font>
    <font>
      <sz val="12"/>
      <name val="Arial Cyr"/>
      <family val="0"/>
    </font>
    <font>
      <b/>
      <sz val="12"/>
      <name val="Arial Cyr"/>
      <family val="0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  <font>
      <b/>
      <sz val="10"/>
      <color indexed="10"/>
      <name val="Arial Cyr"/>
      <family val="0"/>
    </font>
    <font>
      <sz val="8"/>
      <name val="Tahoma"/>
      <family val="2"/>
    </font>
    <font>
      <b/>
      <sz val="8"/>
      <name val="Tahoma"/>
      <family val="2"/>
    </font>
    <font>
      <i/>
      <sz val="10"/>
      <name val="Arial Cyr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>
        <color indexed="0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>
        <color indexed="0"/>
      </bottom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</border>
    <border>
      <left>
        <color indexed="0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medium">
        <color auto="1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medium">
        <color auto="1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 style="medium">
        <color auto="1"/>
      </left>
      <right>
        <color indexed="0"/>
      </right>
      <top style="medium">
        <color auto="1"/>
      </top>
      <bottom style="medium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 style="medium">
        <color auto="1"/>
      </left>
      <right>
        <color indexed="0"/>
      </right>
      <top>
        <color indexed="0"/>
      </top>
      <bottom style="medium">
        <color auto="1"/>
      </bottom>
    </border>
    <border>
      <left style="medium">
        <color auto="1"/>
      </left>
      <right>
        <color indexed="0"/>
      </right>
      <top>
        <color indexed="0"/>
      </top>
      <bottom>
        <color indexed="0"/>
      </bottom>
    </border>
    <border>
      <left style="medium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 style="medium">
        <color auto="1"/>
      </right>
      <top>
        <color indexed="0"/>
      </top>
      <bottom style="thin">
        <color auto="1"/>
      </bottom>
    </border>
    <border>
      <left style="medium">
        <color auto="1"/>
      </left>
      <right>
        <color indexed="0"/>
      </right>
      <top style="medium">
        <color auto="1"/>
      </top>
      <bottom>
        <color indexed="0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>
        <color indexed="0"/>
      </top>
      <bottom>
        <color indexed="0"/>
      </bottom>
    </border>
    <border>
      <left>
        <color indexed="0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>
        <color indexed="0"/>
      </left>
      <right>
        <color indexed="0"/>
      </right>
      <top>
        <color indexed="0"/>
      </top>
      <bottom style="medium">
        <color auto="1"/>
      </bottom>
    </border>
  </borders>
  <cellStyleXfs count="6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0" fillId="0" borderId="0">
      <alignment/>
      <protection/>
    </xf>
    <xf numFmtId="0" fontId="3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461">
    <xf numFmtId="0" fontId="0" fillId="0" borderId="0" xfId="0" applyAlignment="1">
      <alignment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/>
    </xf>
    <xf numFmtId="0" fontId="6" fillId="0" borderId="0" xfId="0" applyFont="1" applyAlignment="1">
      <alignment/>
    </xf>
    <xf numFmtId="0" fontId="6" fillId="0" borderId="0" xfId="0" applyFont="1" applyAlignment="1">
      <alignment wrapText="1"/>
    </xf>
    <xf numFmtId="171" fontId="5" fillId="0" borderId="0" xfId="18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right"/>
    </xf>
    <xf numFmtId="49" fontId="0" fillId="0" borderId="0" xfId="0" applyNumberFormat="1" applyFill="1" applyAlignment="1">
      <alignment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1" fontId="9" fillId="6" borderId="10" xfId="0" applyNumberFormat="1" applyFont="1" applyFill="1" applyBorder="1" applyAlignment="1">
      <alignment horizontal="right"/>
    </xf>
    <xf numFmtId="171" fontId="9" fillId="6" borderId="14" xfId="0" applyNumberFormat="1" applyFont="1" applyFill="1" applyBorder="1" applyAlignment="1">
      <alignment horizontal="right"/>
    </xf>
    <xf numFmtId="171" fontId="9" fillId="6" borderId="15" xfId="0" applyNumberFormat="1" applyFont="1" applyFill="1" applyBorder="1" applyAlignment="1">
      <alignment horizontal="right"/>
    </xf>
    <xf numFmtId="171" fontId="27" fillId="0" borderId="0" xfId="0" applyNumberFormat="1" applyFont="1" applyFill="1" applyAlignment="1">
      <alignment/>
    </xf>
    <xf numFmtId="49" fontId="27" fillId="24" borderId="0" xfId="0" applyNumberFormat="1" applyFont="1" applyFill="1" applyAlignment="1">
      <alignment/>
    </xf>
    <xf numFmtId="0" fontId="27" fillId="24" borderId="0" xfId="0" applyFont="1" applyFill="1" applyAlignment="1">
      <alignment/>
    </xf>
    <xf numFmtId="49" fontId="7" fillId="0" borderId="16" xfId="0" applyNumberFormat="1" applyFont="1" applyFill="1" applyBorder="1" applyAlignment="1">
      <alignment horizontal="center" wrapText="1"/>
    </xf>
    <xf numFmtId="171" fontId="6" fillId="0" borderId="1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/>
    </xf>
    <xf numFmtId="49" fontId="0" fillId="20" borderId="0" xfId="0" applyNumberFormat="1" applyFill="1" applyAlignment="1">
      <alignment/>
    </xf>
    <xf numFmtId="0" fontId="0" fillId="20" borderId="0" xfId="0" applyFill="1" applyAlignment="1">
      <alignment/>
    </xf>
    <xf numFmtId="49" fontId="7" fillId="0" borderId="17" xfId="0" applyNumberFormat="1" applyFont="1" applyFill="1" applyBorder="1" applyAlignment="1">
      <alignment horizontal="center" wrapText="1"/>
    </xf>
    <xf numFmtId="171" fontId="6" fillId="0" borderId="17" xfId="0" applyNumberFormat="1" applyFont="1" applyFill="1" applyBorder="1" applyAlignment="1">
      <alignment horizontal="right"/>
    </xf>
    <xf numFmtId="49" fontId="6" fillId="0" borderId="17" xfId="0" applyNumberFormat="1" applyFont="1" applyFill="1" applyBorder="1" applyAlignment="1">
      <alignment horizontal="center" wrapText="1"/>
    </xf>
    <xf numFmtId="171" fontId="6" fillId="0" borderId="17" xfId="18" applyNumberFormat="1" applyFont="1" applyFill="1" applyBorder="1" applyAlignment="1">
      <alignment horizontal="right"/>
    </xf>
    <xf numFmtId="49" fontId="7" fillId="0" borderId="18" xfId="0" applyNumberFormat="1" applyFont="1" applyFill="1" applyBorder="1" applyAlignment="1">
      <alignment horizontal="center" wrapText="1"/>
    </xf>
    <xf numFmtId="171" fontId="6" fillId="0" borderId="19" xfId="0" applyNumberFormat="1" applyFont="1" applyFill="1" applyBorder="1" applyAlignment="1">
      <alignment horizontal="right"/>
    </xf>
    <xf numFmtId="49" fontId="0" fillId="24" borderId="0" xfId="0" applyNumberFormat="1" applyFill="1" applyAlignment="1">
      <alignment/>
    </xf>
    <xf numFmtId="0" fontId="0" fillId="24" borderId="0" xfId="0" applyFill="1" applyAlignment="1">
      <alignment/>
    </xf>
    <xf numFmtId="49" fontId="6" fillId="0" borderId="18" xfId="0" applyNumberFormat="1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/>
    </xf>
    <xf numFmtId="171" fontId="6" fillId="0" borderId="19" xfId="18" applyNumberFormat="1" applyFont="1" applyFill="1" applyBorder="1" applyAlignment="1">
      <alignment horizontal="right"/>
    </xf>
    <xf numFmtId="171" fontId="0" fillId="24" borderId="0" xfId="0" applyNumberFormat="1" applyFill="1" applyAlignment="1">
      <alignment/>
    </xf>
    <xf numFmtId="171" fontId="0" fillId="17" borderId="0" xfId="0" applyNumberFormat="1" applyFill="1" applyAlignment="1">
      <alignment/>
    </xf>
    <xf numFmtId="49" fontId="5" fillId="20" borderId="0" xfId="0" applyNumberFormat="1" applyFont="1" applyFill="1" applyAlignment="1">
      <alignment/>
    </xf>
    <xf numFmtId="0" fontId="5" fillId="20" borderId="0" xfId="0" applyFont="1" applyFill="1" applyAlignment="1">
      <alignment/>
    </xf>
    <xf numFmtId="49" fontId="6" fillId="0" borderId="17" xfId="0" applyNumberFormat="1" applyFont="1" applyFill="1" applyBorder="1" applyAlignment="1">
      <alignment horizontal="center"/>
    </xf>
    <xf numFmtId="49" fontId="0" fillId="20" borderId="0" xfId="0" applyNumberFormat="1" applyFont="1" applyFill="1" applyAlignment="1">
      <alignment/>
    </xf>
    <xf numFmtId="0" fontId="0" fillId="20" borderId="0" xfId="0" applyFont="1" applyFill="1" applyAlignment="1">
      <alignment/>
    </xf>
    <xf numFmtId="171" fontId="7" fillId="0" borderId="19" xfId="18" applyNumberFormat="1" applyFont="1" applyFill="1" applyBorder="1" applyAlignment="1">
      <alignment horizontal="right" wrapText="1"/>
    </xf>
    <xf numFmtId="171" fontId="7" fillId="0" borderId="17" xfId="18" applyNumberFormat="1" applyFont="1" applyFill="1" applyBorder="1" applyAlignment="1">
      <alignment horizontal="right" wrapText="1"/>
    </xf>
    <xf numFmtId="49" fontId="6" fillId="0" borderId="20" xfId="0" applyNumberFormat="1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 wrapText="1"/>
    </xf>
    <xf numFmtId="171" fontId="6" fillId="0" borderId="22" xfId="18" applyNumberFormat="1" applyFont="1" applyFill="1" applyBorder="1" applyAlignment="1">
      <alignment horizontal="right"/>
    </xf>
    <xf numFmtId="171" fontId="6" fillId="0" borderId="20" xfId="18" applyNumberFormat="1" applyFont="1" applyFill="1" applyBorder="1" applyAlignment="1">
      <alignment horizontal="right"/>
    </xf>
    <xf numFmtId="49" fontId="7" fillId="0" borderId="23" xfId="0" applyNumberFormat="1" applyFont="1" applyFill="1" applyBorder="1" applyAlignment="1">
      <alignment horizontal="center" wrapText="1"/>
    </xf>
    <xf numFmtId="171" fontId="7" fillId="0" borderId="24" xfId="0" applyNumberFormat="1" applyFont="1" applyFill="1" applyBorder="1" applyAlignment="1">
      <alignment horizontal="right" wrapText="1"/>
    </xf>
    <xf numFmtId="171" fontId="7" fillId="0" borderId="16" xfId="0" applyNumberFormat="1" applyFont="1" applyFill="1" applyBorder="1" applyAlignment="1">
      <alignment horizontal="right" wrapText="1"/>
    </xf>
    <xf numFmtId="171" fontId="7" fillId="0" borderId="19" xfId="18" applyNumberFormat="1" applyFont="1" applyFill="1" applyBorder="1" applyAlignment="1">
      <alignment horizontal="right"/>
    </xf>
    <xf numFmtId="171" fontId="7" fillId="0" borderId="17" xfId="18" applyNumberFormat="1" applyFont="1" applyFill="1" applyBorder="1" applyAlignment="1">
      <alignment horizontal="right"/>
    </xf>
    <xf numFmtId="49" fontId="5" fillId="24" borderId="0" xfId="0" applyNumberFormat="1" applyFont="1" applyFill="1" applyAlignment="1">
      <alignment/>
    </xf>
    <xf numFmtId="0" fontId="5" fillId="24" borderId="0" xfId="0" applyFont="1" applyFill="1" applyAlignment="1">
      <alignment/>
    </xf>
    <xf numFmtId="171" fontId="7" fillId="0" borderId="19" xfId="0" applyNumberFormat="1" applyFont="1" applyFill="1" applyBorder="1" applyAlignment="1">
      <alignment horizontal="right"/>
    </xf>
    <xf numFmtId="171" fontId="7" fillId="0" borderId="17" xfId="0" applyNumberFormat="1" applyFont="1" applyFill="1" applyBorder="1" applyAlignment="1">
      <alignment horizontal="right"/>
    </xf>
    <xf numFmtId="171" fontId="6" fillId="0" borderId="19" xfId="0" applyNumberFormat="1" applyFont="1" applyFill="1" applyBorder="1" applyAlignment="1">
      <alignment horizontal="right" vertical="center"/>
    </xf>
    <xf numFmtId="49" fontId="0" fillId="24" borderId="0" xfId="0" applyNumberFormat="1" applyFont="1" applyFill="1" applyAlignment="1">
      <alignment/>
    </xf>
    <xf numFmtId="0" fontId="0" fillId="24" borderId="0" xfId="0" applyFont="1" applyFill="1" applyAlignment="1">
      <alignment/>
    </xf>
    <xf numFmtId="171" fontId="6" fillId="0" borderId="17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/>
    </xf>
    <xf numFmtId="171" fontId="7" fillId="0" borderId="17" xfId="0" applyNumberFormat="1" applyFont="1" applyFill="1" applyBorder="1" applyAlignment="1">
      <alignment horizontal="right" vertical="center"/>
    </xf>
    <xf numFmtId="171" fontId="6" fillId="0" borderId="19" xfId="18" applyNumberFormat="1" applyFont="1" applyFill="1" applyBorder="1" applyAlignment="1">
      <alignment horizontal="right" vertical="center"/>
    </xf>
    <xf numFmtId="171" fontId="6" fillId="0" borderId="17" xfId="18" applyNumberFormat="1" applyFont="1" applyFill="1" applyBorder="1" applyAlignment="1">
      <alignment horizontal="right" vertical="center"/>
    </xf>
    <xf numFmtId="171" fontId="6" fillId="0" borderId="22" xfId="0" applyNumberFormat="1" applyFont="1" applyFill="1" applyBorder="1" applyAlignment="1">
      <alignment horizontal="right"/>
    </xf>
    <xf numFmtId="171" fontId="6" fillId="0" borderId="20" xfId="0" applyNumberFormat="1" applyFont="1" applyFill="1" applyBorder="1" applyAlignment="1">
      <alignment horizontal="right"/>
    </xf>
    <xf numFmtId="171" fontId="9" fillId="6" borderId="15" xfId="18" applyNumberFormat="1" applyFont="1" applyFill="1" applyBorder="1" applyAlignment="1">
      <alignment horizontal="right"/>
    </xf>
    <xf numFmtId="171" fontId="7" fillId="0" borderId="24" xfId="0" applyNumberFormat="1" applyFont="1" applyFill="1" applyBorder="1" applyAlignment="1">
      <alignment horizontal="right"/>
    </xf>
    <xf numFmtId="171" fontId="7" fillId="0" borderId="16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 wrapText="1"/>
    </xf>
    <xf numFmtId="171" fontId="6" fillId="0" borderId="19" xfId="0" applyNumberFormat="1" applyFont="1" applyFill="1" applyBorder="1" applyAlignment="1">
      <alignment horizontal="right" wrapText="1"/>
    </xf>
    <xf numFmtId="171" fontId="6" fillId="0" borderId="17" xfId="0" applyNumberFormat="1" applyFont="1" applyFill="1" applyBorder="1" applyAlignment="1">
      <alignment horizontal="right" wrapText="1"/>
    </xf>
    <xf numFmtId="0" fontId="7" fillId="0" borderId="17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49" fontId="6" fillId="25" borderId="17" xfId="0" applyNumberFormat="1" applyFont="1" applyFill="1" applyBorder="1" applyAlignment="1">
      <alignment horizontal="center" wrapText="1"/>
    </xf>
    <xf numFmtId="49" fontId="6" fillId="0" borderId="17" xfId="18" applyNumberFormat="1" applyFont="1" applyFill="1" applyBorder="1" applyAlignment="1">
      <alignment horizontal="center" wrapText="1"/>
    </xf>
    <xf numFmtId="49" fontId="6" fillId="0" borderId="18" xfId="0" applyNumberFormat="1" applyFont="1" applyFill="1" applyBorder="1" applyAlignment="1">
      <alignment horizontal="center"/>
    </xf>
    <xf numFmtId="49" fontId="33" fillId="0" borderId="18" xfId="0" applyNumberFormat="1" applyFont="1" applyFill="1" applyBorder="1" applyAlignment="1">
      <alignment horizontal="center"/>
    </xf>
    <xf numFmtId="49" fontId="6" fillId="0" borderId="20" xfId="18" applyNumberFormat="1" applyFont="1" applyFill="1" applyBorder="1" applyAlignment="1">
      <alignment horizontal="center" wrapText="1"/>
    </xf>
    <xf numFmtId="171" fontId="7" fillId="0" borderId="24" xfId="18" applyNumberFormat="1" applyFont="1" applyFill="1" applyBorder="1" applyAlignment="1">
      <alignment horizontal="right"/>
    </xf>
    <xf numFmtId="49" fontId="0" fillId="24" borderId="0" xfId="0" applyNumberFormat="1" applyFont="1" applyFill="1" applyAlignment="1">
      <alignment/>
    </xf>
    <xf numFmtId="0" fontId="0" fillId="24" borderId="0" xfId="0" applyFont="1" applyFill="1" applyAlignment="1">
      <alignment/>
    </xf>
    <xf numFmtId="171" fontId="0" fillId="17" borderId="0" xfId="0" applyNumberFormat="1" applyFont="1" applyFill="1" applyAlignment="1">
      <alignment/>
    </xf>
    <xf numFmtId="171" fontId="0" fillId="0" borderId="0" xfId="0" applyNumberFormat="1" applyFont="1" applyFill="1" applyAlignment="1">
      <alignment/>
    </xf>
    <xf numFmtId="171" fontId="7" fillId="0" borderId="19" xfId="0" applyNumberFormat="1" applyFont="1" applyFill="1" applyBorder="1" applyAlignment="1">
      <alignment/>
    </xf>
    <xf numFmtId="171" fontId="7" fillId="0" borderId="17" xfId="0" applyNumberFormat="1" applyFont="1" applyFill="1" applyBorder="1" applyAlignment="1">
      <alignment/>
    </xf>
    <xf numFmtId="171" fontId="6" fillId="0" borderId="19" xfId="0" applyNumberFormat="1" applyFont="1" applyFill="1" applyBorder="1" applyAlignment="1">
      <alignment/>
    </xf>
    <xf numFmtId="171" fontId="6" fillId="0" borderId="17" xfId="0" applyNumberFormat="1" applyFont="1" applyFill="1" applyBorder="1" applyAlignment="1">
      <alignment/>
    </xf>
    <xf numFmtId="171" fontId="6" fillId="0" borderId="19" xfId="18" applyNumberFormat="1" applyFont="1" applyFill="1" applyBorder="1" applyAlignment="1">
      <alignment/>
    </xf>
    <xf numFmtId="171" fontId="6" fillId="0" borderId="17" xfId="18" applyNumberFormat="1" applyFont="1" applyFill="1" applyBorder="1" applyAlignment="1">
      <alignment/>
    </xf>
    <xf numFmtId="171" fontId="6" fillId="0" borderId="19" xfId="0" applyNumberFormat="1" applyFont="1" applyFill="1" applyBorder="1" applyAlignment="1">
      <alignment wrapText="1"/>
    </xf>
    <xf numFmtId="171" fontId="6" fillId="0" borderId="17" xfId="0" applyNumberFormat="1" applyFont="1" applyFill="1" applyBorder="1" applyAlignment="1">
      <alignment wrapText="1"/>
    </xf>
    <xf numFmtId="49" fontId="35" fillId="0" borderId="18" xfId="0" applyNumberFormat="1" applyFont="1" applyFill="1" applyBorder="1" applyAlignment="1">
      <alignment horizontal="center" wrapText="1"/>
    </xf>
    <xf numFmtId="171" fontId="7" fillId="0" borderId="19" xfId="0" applyNumberFormat="1" applyFont="1" applyFill="1" applyBorder="1" applyAlignment="1">
      <alignment wrapText="1"/>
    </xf>
    <xf numFmtId="171" fontId="7" fillId="0" borderId="17" xfId="0" applyNumberFormat="1" applyFont="1" applyFill="1" applyBorder="1" applyAlignment="1">
      <alignment wrapText="1"/>
    </xf>
    <xf numFmtId="0" fontId="7" fillId="0" borderId="16" xfId="0" applyFont="1" applyFill="1" applyBorder="1" applyAlignment="1">
      <alignment horizontal="center" wrapText="1"/>
    </xf>
    <xf numFmtId="171" fontId="7" fillId="0" borderId="16" xfId="18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wrapText="1"/>
    </xf>
    <xf numFmtId="49" fontId="25" fillId="20" borderId="0" xfId="0" applyNumberFormat="1" applyFont="1" applyFill="1" applyAlignment="1">
      <alignment/>
    </xf>
    <xf numFmtId="0" fontId="25" fillId="20" borderId="0" xfId="0" applyFont="1" applyFill="1" applyAlignment="1">
      <alignment/>
    </xf>
    <xf numFmtId="0" fontId="6" fillId="0" borderId="20" xfId="0" applyFont="1" applyFill="1" applyBorder="1" applyAlignment="1">
      <alignment horizontal="center" wrapText="1"/>
    </xf>
    <xf numFmtId="171" fontId="9" fillId="26" borderId="15" xfId="0" applyNumberFormat="1" applyFont="1" applyFill="1" applyBorder="1" applyAlignment="1">
      <alignment horizontal="right"/>
    </xf>
    <xf numFmtId="171" fontId="9" fillId="26" borderId="14" xfId="0" applyNumberFormat="1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/>
    </xf>
    <xf numFmtId="49" fontId="28" fillId="0" borderId="0" xfId="0" applyNumberFormat="1" applyFont="1" applyFill="1" applyAlignment="1">
      <alignment/>
    </xf>
    <xf numFmtId="0" fontId="28" fillId="0" borderId="0" xfId="0" applyFont="1" applyFill="1" applyAlignment="1">
      <alignment/>
    </xf>
    <xf numFmtId="2" fontId="0" fillId="0" borderId="0" xfId="0" applyNumberFormat="1" applyFont="1" applyFill="1" applyAlignment="1">
      <alignment horizontal="right"/>
    </xf>
    <xf numFmtId="0" fontId="0" fillId="0" borderId="17" xfId="0" applyFill="1" applyBorder="1" applyAlignment="1">
      <alignment/>
    </xf>
    <xf numFmtId="171" fontId="7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/>
    </xf>
    <xf numFmtId="171" fontId="5" fillId="0" borderId="0" xfId="0" applyNumberFormat="1" applyFont="1" applyFill="1" applyAlignment="1">
      <alignment/>
    </xf>
    <xf numFmtId="171" fontId="37" fillId="0" borderId="0" xfId="18" applyNumberFormat="1" applyFont="1" applyFill="1" applyAlignment="1">
      <alignment horizontal="right"/>
    </xf>
    <xf numFmtId="171" fontId="6" fillId="0" borderId="0" xfId="0" applyNumberFormat="1" applyFont="1" applyFill="1" applyAlignment="1">
      <alignment horizontal="center"/>
    </xf>
    <xf numFmtId="171" fontId="0" fillId="0" borderId="0" xfId="0" applyNumberFormat="1" applyFont="1" applyFill="1" applyAlignment="1">
      <alignment horizontal="right"/>
    </xf>
    <xf numFmtId="203" fontId="0" fillId="0" borderId="0" xfId="18" applyNumberFormat="1" applyFont="1" applyFill="1" applyAlignment="1">
      <alignment horizontal="right"/>
    </xf>
    <xf numFmtId="171" fontId="0" fillId="27" borderId="17" xfId="0" applyNumberFormat="1" applyFill="1" applyBorder="1" applyAlignment="1">
      <alignment/>
    </xf>
    <xf numFmtId="203" fontId="0" fillId="27" borderId="17" xfId="18" applyNumberFormat="1" applyFont="1" applyFill="1" applyBorder="1" applyAlignment="1">
      <alignment horizontal="right"/>
    </xf>
    <xf numFmtId="203" fontId="0" fillId="27" borderId="17" xfId="0" applyNumberFormat="1" applyFont="1" applyFill="1" applyBorder="1" applyAlignment="1">
      <alignment/>
    </xf>
    <xf numFmtId="171" fontId="0" fillId="0" borderId="17" xfId="0" applyNumberFormat="1" applyFill="1" applyBorder="1" applyAlignment="1">
      <alignment/>
    </xf>
    <xf numFmtId="203" fontId="0" fillId="0" borderId="17" xfId="18" applyNumberFormat="1" applyFont="1" applyFill="1" applyBorder="1" applyAlignment="1">
      <alignment horizontal="right"/>
    </xf>
    <xf numFmtId="203" fontId="0" fillId="0" borderId="17" xfId="0" applyNumberFormat="1" applyFont="1" applyFill="1" applyBorder="1" applyAlignment="1">
      <alignment/>
    </xf>
    <xf numFmtId="171" fontId="0" fillId="24" borderId="17" xfId="0" applyNumberFormat="1" applyFill="1" applyBorder="1" applyAlignment="1">
      <alignment/>
    </xf>
    <xf numFmtId="203" fontId="0" fillId="24" borderId="17" xfId="18" applyNumberFormat="1" applyFont="1" applyFill="1" applyBorder="1" applyAlignment="1">
      <alignment horizontal="right"/>
    </xf>
    <xf numFmtId="203" fontId="0" fillId="24" borderId="17" xfId="0" applyNumberFormat="1" applyFont="1" applyFill="1" applyBorder="1" applyAlignment="1">
      <alignment/>
    </xf>
    <xf numFmtId="171" fontId="0" fillId="15" borderId="17" xfId="0" applyNumberFormat="1" applyFill="1" applyBorder="1" applyAlignment="1">
      <alignment/>
    </xf>
    <xf numFmtId="203" fontId="0" fillId="15" borderId="17" xfId="18" applyNumberFormat="1" applyFont="1" applyFill="1" applyBorder="1" applyAlignment="1">
      <alignment horizontal="right"/>
    </xf>
    <xf numFmtId="203" fontId="0" fillId="15" borderId="17" xfId="0" applyNumberFormat="1" applyFont="1" applyFill="1" applyBorder="1" applyAlignment="1">
      <alignment/>
    </xf>
    <xf numFmtId="171" fontId="0" fillId="0" borderId="17" xfId="18" applyFont="1" applyFill="1" applyBorder="1" applyAlignment="1">
      <alignment/>
    </xf>
    <xf numFmtId="0" fontId="0" fillId="0" borderId="17" xfId="0" applyFont="1" applyFill="1" applyBorder="1" applyAlignment="1">
      <alignment horizontal="right"/>
    </xf>
    <xf numFmtId="203" fontId="5" fillId="0" borderId="17" xfId="0" applyNumberFormat="1" applyFont="1" applyFill="1" applyBorder="1" applyAlignment="1">
      <alignment/>
    </xf>
    <xf numFmtId="49" fontId="6" fillId="12" borderId="17" xfId="0" applyNumberFormat="1" applyFont="1" applyFill="1" applyBorder="1" applyAlignment="1">
      <alignment horizontal="center"/>
    </xf>
    <xf numFmtId="0" fontId="0" fillId="12" borderId="17" xfId="0" applyFont="1" applyFill="1" applyBorder="1" applyAlignment="1">
      <alignment horizontal="right"/>
    </xf>
    <xf numFmtId="203" fontId="0" fillId="12" borderId="17" xfId="18" applyNumberFormat="1" applyFont="1" applyFill="1" applyBorder="1" applyAlignment="1">
      <alignment horizontal="right"/>
    </xf>
    <xf numFmtId="203" fontId="0" fillId="12" borderId="17" xfId="0" applyNumberFormat="1" applyFont="1" applyFill="1" applyBorder="1" applyAlignment="1">
      <alignment/>
    </xf>
    <xf numFmtId="49" fontId="6" fillId="13" borderId="17" xfId="0" applyNumberFormat="1" applyFont="1" applyFill="1" applyBorder="1" applyAlignment="1">
      <alignment horizontal="center"/>
    </xf>
    <xf numFmtId="0" fontId="0" fillId="13" borderId="17" xfId="0" applyFont="1" applyFill="1" applyBorder="1" applyAlignment="1">
      <alignment horizontal="right"/>
    </xf>
    <xf numFmtId="203" fontId="0" fillId="13" borderId="17" xfId="18" applyNumberFormat="1" applyFont="1" applyFill="1" applyBorder="1" applyAlignment="1">
      <alignment horizontal="right"/>
    </xf>
    <xf numFmtId="203" fontId="0" fillId="13" borderId="17" xfId="0" applyNumberFormat="1" applyFont="1" applyFill="1" applyBorder="1" applyAlignment="1">
      <alignment/>
    </xf>
    <xf numFmtId="171" fontId="0" fillId="0" borderId="17" xfId="0" applyNumberFormat="1" applyFont="1" applyFill="1" applyBorder="1" applyAlignment="1">
      <alignment horizontal="right"/>
    </xf>
    <xf numFmtId="171" fontId="0" fillId="27" borderId="0" xfId="0" applyNumberFormat="1" applyFill="1" applyAlignment="1">
      <alignment/>
    </xf>
    <xf numFmtId="171" fontId="0" fillId="13" borderId="0" xfId="0" applyNumberFormat="1" applyFont="1" applyFill="1" applyAlignment="1">
      <alignment/>
    </xf>
    <xf numFmtId="171" fontId="0" fillId="12" borderId="0" xfId="0" applyNumberFormat="1" applyFont="1" applyFill="1" applyAlignment="1">
      <alignment/>
    </xf>
    <xf numFmtId="171" fontId="0" fillId="13" borderId="0" xfId="0" applyNumberFormat="1" applyFill="1" applyAlignment="1">
      <alignment/>
    </xf>
    <xf numFmtId="171" fontId="0" fillId="12" borderId="0" xfId="0" applyNumberFormat="1" applyFill="1" applyAlignment="1">
      <alignment/>
    </xf>
    <xf numFmtId="171" fontId="0" fillId="15" borderId="0" xfId="0" applyNumberFormat="1" applyFill="1" applyAlignment="1">
      <alignment/>
    </xf>
    <xf numFmtId="203" fontId="0" fillId="27" borderId="17" xfId="0" applyNumberFormat="1" applyFill="1" applyBorder="1" applyAlignment="1">
      <alignment/>
    </xf>
    <xf numFmtId="203" fontId="0" fillId="0" borderId="17" xfId="0" applyNumberFormat="1" applyFill="1" applyBorder="1" applyAlignment="1">
      <alignment/>
    </xf>
    <xf numFmtId="203" fontId="0" fillId="24" borderId="17" xfId="0" applyNumberFormat="1" applyFill="1" applyBorder="1" applyAlignment="1">
      <alignment/>
    </xf>
    <xf numFmtId="203" fontId="0" fillId="15" borderId="17" xfId="0" applyNumberFormat="1" applyFill="1" applyBorder="1" applyAlignment="1">
      <alignment/>
    </xf>
    <xf numFmtId="203" fontId="0" fillId="0" borderId="17" xfId="18" applyNumberFormat="1" applyFont="1" applyFill="1" applyBorder="1" applyAlignment="1">
      <alignment/>
    </xf>
    <xf numFmtId="203" fontId="0" fillId="0" borderId="17" xfId="0" applyNumberFormat="1" applyFont="1" applyFill="1" applyBorder="1" applyAlignment="1">
      <alignment horizontal="right"/>
    </xf>
    <xf numFmtId="203" fontId="0" fillId="12" borderId="17" xfId="0" applyNumberFormat="1" applyFill="1" applyBorder="1" applyAlignment="1">
      <alignment/>
    </xf>
    <xf numFmtId="203" fontId="0" fillId="13" borderId="17" xfId="0" applyNumberFormat="1" applyFill="1" applyBorder="1" applyAlignment="1">
      <alignment/>
    </xf>
    <xf numFmtId="171" fontId="37" fillId="0" borderId="0" xfId="0" applyNumberFormat="1" applyFont="1" applyFill="1" applyAlignment="1">
      <alignment horizontal="right"/>
    </xf>
    <xf numFmtId="0" fontId="7" fillId="0" borderId="14" xfId="0" applyFont="1" applyFill="1" applyBorder="1" applyAlignment="1">
      <alignment horizontal="center" vertical="center" wrapText="1"/>
    </xf>
    <xf numFmtId="171" fontId="6" fillId="0" borderId="25" xfId="0" applyNumberFormat="1" applyFont="1" applyFill="1" applyBorder="1" applyAlignment="1">
      <alignment horizontal="right"/>
    </xf>
    <xf numFmtId="171" fontId="0" fillId="0" borderId="0" xfId="0" applyNumberFormat="1" applyFont="1" applyFill="1" applyAlignment="1">
      <alignment horizontal="right"/>
    </xf>
    <xf numFmtId="171" fontId="6" fillId="0" borderId="26" xfId="0" applyNumberFormat="1" applyFont="1" applyFill="1" applyBorder="1" applyAlignment="1">
      <alignment horizontal="right"/>
    </xf>
    <xf numFmtId="171" fontId="6" fillId="0" borderId="25" xfId="18" applyNumberFormat="1" applyFont="1" applyFill="1" applyBorder="1" applyAlignment="1">
      <alignment horizontal="right"/>
    </xf>
    <xf numFmtId="171" fontId="6" fillId="0" borderId="25" xfId="0" applyNumberFormat="1" applyFont="1" applyFill="1" applyBorder="1" applyAlignment="1">
      <alignment horizontal="right" vertical="center"/>
    </xf>
    <xf numFmtId="171" fontId="6" fillId="0" borderId="27" xfId="0" applyNumberFormat="1" applyFont="1" applyFill="1" applyBorder="1" applyAlignment="1">
      <alignment horizontal="right"/>
    </xf>
    <xf numFmtId="171" fontId="7" fillId="0" borderId="25" xfId="18" applyNumberFormat="1" applyFont="1" applyFill="1" applyBorder="1" applyAlignment="1">
      <alignment horizontal="right" wrapText="1"/>
    </xf>
    <xf numFmtId="171" fontId="9" fillId="6" borderId="28" xfId="0" applyNumberFormat="1" applyFont="1" applyFill="1" applyBorder="1" applyAlignment="1">
      <alignment horizontal="right"/>
    </xf>
    <xf numFmtId="171" fontId="7" fillId="0" borderId="26" xfId="0" applyNumberFormat="1" applyFont="1" applyFill="1" applyBorder="1" applyAlignment="1">
      <alignment horizontal="right" wrapText="1"/>
    </xf>
    <xf numFmtId="171" fontId="7" fillId="0" borderId="25" xfId="18" applyNumberFormat="1" applyFont="1" applyFill="1" applyBorder="1" applyAlignment="1">
      <alignment horizontal="right"/>
    </xf>
    <xf numFmtId="171" fontId="7" fillId="0" borderId="25" xfId="0" applyNumberFormat="1" applyFont="1" applyFill="1" applyBorder="1" applyAlignment="1">
      <alignment horizontal="right"/>
    </xf>
    <xf numFmtId="171" fontId="6" fillId="0" borderId="27" xfId="18" applyNumberFormat="1" applyFont="1" applyFill="1" applyBorder="1" applyAlignment="1">
      <alignment horizontal="right"/>
    </xf>
    <xf numFmtId="171" fontId="7" fillId="0" borderId="25" xfId="0" applyNumberFormat="1" applyFont="1" applyFill="1" applyBorder="1" applyAlignment="1">
      <alignment horizontal="right" vertical="center"/>
    </xf>
    <xf numFmtId="171" fontId="6" fillId="0" borderId="25" xfId="18" applyNumberFormat="1" applyFont="1" applyFill="1" applyBorder="1" applyAlignment="1">
      <alignment horizontal="right" vertical="center"/>
    </xf>
    <xf numFmtId="171" fontId="9" fillId="6" borderId="14" xfId="18" applyNumberFormat="1" applyFont="1" applyFill="1" applyBorder="1" applyAlignment="1">
      <alignment horizontal="right"/>
    </xf>
    <xf numFmtId="171" fontId="7" fillId="0" borderId="26" xfId="0" applyNumberFormat="1" applyFont="1" applyFill="1" applyBorder="1" applyAlignment="1">
      <alignment horizontal="right"/>
    </xf>
    <xf numFmtId="171" fontId="6" fillId="0" borderId="25" xfId="0" applyNumberFormat="1" applyFont="1" applyFill="1" applyBorder="1" applyAlignment="1">
      <alignment horizontal="right" wrapText="1"/>
    </xf>
    <xf numFmtId="171" fontId="6" fillId="0" borderId="29" xfId="0" applyNumberFormat="1" applyFont="1" applyFill="1" applyBorder="1" applyAlignment="1">
      <alignment horizontal="right"/>
    </xf>
    <xf numFmtId="171" fontId="7" fillId="0" borderId="30" xfId="18" applyNumberFormat="1" applyFont="1" applyFill="1" applyBorder="1" applyAlignment="1">
      <alignment horizontal="right"/>
    </xf>
    <xf numFmtId="171" fontId="7" fillId="0" borderId="27" xfId="0" applyNumberFormat="1" applyFont="1" applyFill="1" applyBorder="1" applyAlignment="1">
      <alignment horizontal="right"/>
    </xf>
    <xf numFmtId="171" fontId="7" fillId="0" borderId="25" xfId="0" applyNumberFormat="1" applyFont="1" applyFill="1" applyBorder="1" applyAlignment="1">
      <alignment/>
    </xf>
    <xf numFmtId="171" fontId="6" fillId="0" borderId="25" xfId="0" applyNumberFormat="1" applyFont="1" applyFill="1" applyBorder="1" applyAlignment="1">
      <alignment/>
    </xf>
    <xf numFmtId="171" fontId="6" fillId="0" borderId="25" xfId="18" applyNumberFormat="1" applyFont="1" applyFill="1" applyBorder="1" applyAlignment="1">
      <alignment/>
    </xf>
    <xf numFmtId="171" fontId="6" fillId="0" borderId="25" xfId="0" applyNumberFormat="1" applyFont="1" applyFill="1" applyBorder="1" applyAlignment="1">
      <alignment wrapText="1"/>
    </xf>
    <xf numFmtId="171" fontId="7" fillId="0" borderId="25" xfId="0" applyNumberFormat="1" applyFont="1" applyFill="1" applyBorder="1" applyAlignment="1">
      <alignment wrapText="1"/>
    </xf>
    <xf numFmtId="171" fontId="7" fillId="0" borderId="26" xfId="18" applyNumberFormat="1" applyFont="1" applyFill="1" applyBorder="1" applyAlignment="1">
      <alignment horizontal="right"/>
    </xf>
    <xf numFmtId="171" fontId="25" fillId="0" borderId="0" xfId="0" applyNumberFormat="1" applyFont="1" applyFill="1" applyAlignment="1">
      <alignment/>
    </xf>
    <xf numFmtId="0" fontId="7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71" fontId="6" fillId="25" borderId="17" xfId="0" applyNumberFormat="1" applyFont="1" applyFill="1" applyBorder="1" applyAlignment="1">
      <alignment horizontal="right"/>
    </xf>
    <xf numFmtId="171" fontId="6" fillId="25" borderId="19" xfId="0" applyNumberFormat="1" applyFont="1" applyFill="1" applyBorder="1" applyAlignment="1">
      <alignment horizontal="right"/>
    </xf>
    <xf numFmtId="171" fontId="7" fillId="25" borderId="19" xfId="0" applyNumberFormat="1" applyFont="1" applyFill="1" applyBorder="1" applyAlignment="1">
      <alignment horizontal="right"/>
    </xf>
    <xf numFmtId="171" fontId="6" fillId="25" borderId="19" xfId="18" applyNumberFormat="1" applyFon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171" fontId="9" fillId="6" borderId="10" xfId="0" applyNumberFormat="1" applyFont="1" applyFill="1" applyBorder="1" applyAlignment="1">
      <alignment horizontal="center"/>
    </xf>
    <xf numFmtId="171" fontId="9" fillId="6" borderId="14" xfId="0" applyNumberFormat="1" applyFont="1" applyFill="1" applyBorder="1" applyAlignment="1">
      <alignment horizontal="center"/>
    </xf>
    <xf numFmtId="171" fontId="9" fillId="6" borderId="15" xfId="0" applyNumberFormat="1" applyFont="1" applyFill="1" applyBorder="1" applyAlignment="1">
      <alignment horizontal="center"/>
    </xf>
    <xf numFmtId="171" fontId="6" fillId="0" borderId="16" xfId="0" applyNumberFormat="1" applyFont="1" applyFill="1" applyBorder="1" applyAlignment="1">
      <alignment horizontal="center"/>
    </xf>
    <xf numFmtId="171" fontId="6" fillId="0" borderId="33" xfId="0" applyNumberFormat="1" applyFont="1" applyFill="1" applyBorder="1" applyAlignment="1">
      <alignment horizontal="center"/>
    </xf>
    <xf numFmtId="171" fontId="6" fillId="0" borderId="23" xfId="0" applyNumberFormat="1" applyFont="1" applyFill="1" applyBorder="1" applyAlignment="1">
      <alignment horizontal="center"/>
    </xf>
    <xf numFmtId="171" fontId="6" fillId="0" borderId="17" xfId="0" applyNumberFormat="1" applyFont="1" applyFill="1" applyBorder="1" applyAlignment="1">
      <alignment horizontal="center"/>
    </xf>
    <xf numFmtId="171" fontId="6" fillId="0" borderId="25" xfId="0" applyNumberFormat="1" applyFont="1" applyFill="1" applyBorder="1" applyAlignment="1">
      <alignment horizontal="center"/>
    </xf>
    <xf numFmtId="171" fontId="6" fillId="0" borderId="34" xfId="0" applyNumberFormat="1" applyFont="1" applyFill="1" applyBorder="1" applyAlignment="1">
      <alignment horizontal="center"/>
    </xf>
    <xf numFmtId="171" fontId="6" fillId="0" borderId="18" xfId="0" applyNumberFormat="1" applyFont="1" applyFill="1" applyBorder="1" applyAlignment="1">
      <alignment horizontal="center"/>
    </xf>
    <xf numFmtId="171" fontId="6" fillId="0" borderId="17" xfId="18" applyNumberFormat="1" applyFont="1" applyFill="1" applyBorder="1" applyAlignment="1">
      <alignment horizontal="center"/>
    </xf>
    <xf numFmtId="171" fontId="6" fillId="0" borderId="25" xfId="18" applyNumberFormat="1" applyFont="1" applyFill="1" applyBorder="1" applyAlignment="1">
      <alignment horizontal="center"/>
    </xf>
    <xf numFmtId="171" fontId="6" fillId="0" borderId="34" xfId="18" applyNumberFormat="1" applyFont="1" applyFill="1" applyBorder="1" applyAlignment="1">
      <alignment horizontal="center"/>
    </xf>
    <xf numFmtId="171" fontId="6" fillId="0" borderId="18" xfId="18" applyNumberFormat="1" applyFont="1" applyFill="1" applyBorder="1" applyAlignment="1">
      <alignment horizontal="center"/>
    </xf>
    <xf numFmtId="171" fontId="6" fillId="0" borderId="19" xfId="0" applyNumberFormat="1" applyFont="1" applyFill="1" applyBorder="1" applyAlignment="1">
      <alignment horizontal="center"/>
    </xf>
    <xf numFmtId="171" fontId="6" fillId="0" borderId="27" xfId="0" applyNumberFormat="1" applyFont="1" applyFill="1" applyBorder="1" applyAlignment="1">
      <alignment horizontal="center"/>
    </xf>
    <xf numFmtId="171" fontId="6" fillId="0" borderId="35" xfId="0" applyNumberFormat="1" applyFont="1" applyFill="1" applyBorder="1" applyAlignment="1">
      <alignment horizontal="center"/>
    </xf>
    <xf numFmtId="171" fontId="6" fillId="0" borderId="19" xfId="18" applyNumberFormat="1" applyFont="1" applyFill="1" applyBorder="1" applyAlignment="1">
      <alignment horizontal="center"/>
    </xf>
    <xf numFmtId="171" fontId="7" fillId="0" borderId="17" xfId="18" applyNumberFormat="1" applyFont="1" applyFill="1" applyBorder="1" applyAlignment="1">
      <alignment horizontal="center" wrapText="1"/>
    </xf>
    <xf numFmtId="171" fontId="7" fillId="0" borderId="34" xfId="18" applyNumberFormat="1" applyFont="1" applyFill="1" applyBorder="1" applyAlignment="1">
      <alignment horizontal="center" wrapText="1"/>
    </xf>
    <xf numFmtId="171" fontId="7" fillId="0" borderId="18" xfId="18" applyNumberFormat="1" applyFont="1" applyFill="1" applyBorder="1" applyAlignment="1">
      <alignment horizontal="center" wrapText="1"/>
    </xf>
    <xf numFmtId="171" fontId="6" fillId="0" borderId="22" xfId="18" applyNumberFormat="1" applyFont="1" applyFill="1" applyBorder="1" applyAlignment="1">
      <alignment horizontal="center"/>
    </xf>
    <xf numFmtId="171" fontId="6" fillId="0" borderId="20" xfId="18" applyNumberFormat="1" applyFont="1" applyFill="1" applyBorder="1" applyAlignment="1">
      <alignment horizontal="center"/>
    </xf>
    <xf numFmtId="171" fontId="9" fillId="6" borderId="28" xfId="0" applyNumberFormat="1" applyFont="1" applyFill="1" applyBorder="1" applyAlignment="1">
      <alignment horizontal="center"/>
    </xf>
    <xf numFmtId="171" fontId="7" fillId="0" borderId="16" xfId="0" applyNumberFormat="1" applyFont="1" applyFill="1" applyBorder="1" applyAlignment="1">
      <alignment horizontal="center" wrapText="1"/>
    </xf>
    <xf numFmtId="171" fontId="7" fillId="0" borderId="33" xfId="0" applyNumberFormat="1" applyFont="1" applyFill="1" applyBorder="1" applyAlignment="1">
      <alignment horizontal="center" wrapText="1"/>
    </xf>
    <xf numFmtId="171" fontId="7" fillId="0" borderId="23" xfId="0" applyNumberFormat="1" applyFont="1" applyFill="1" applyBorder="1" applyAlignment="1">
      <alignment horizontal="center" wrapText="1"/>
    </xf>
    <xf numFmtId="171" fontId="7" fillId="0" borderId="17" xfId="18" applyNumberFormat="1" applyFont="1" applyFill="1" applyBorder="1" applyAlignment="1">
      <alignment horizontal="center"/>
    </xf>
    <xf numFmtId="171" fontId="7" fillId="0" borderId="34" xfId="18" applyNumberFormat="1" applyFont="1" applyFill="1" applyBorder="1" applyAlignment="1">
      <alignment horizontal="center"/>
    </xf>
    <xf numFmtId="171" fontId="7" fillId="0" borderId="18" xfId="18" applyNumberFormat="1" applyFont="1" applyFill="1" applyBorder="1" applyAlignment="1">
      <alignment horizontal="center"/>
    </xf>
    <xf numFmtId="171" fontId="7" fillId="0" borderId="19" xfId="0" applyNumberFormat="1" applyFont="1" applyFill="1" applyBorder="1" applyAlignment="1">
      <alignment horizontal="center"/>
    </xf>
    <xf numFmtId="171" fontId="7" fillId="0" borderId="17" xfId="0" applyNumberFormat="1" applyFont="1" applyFill="1" applyBorder="1" applyAlignment="1">
      <alignment horizontal="center"/>
    </xf>
    <xf numFmtId="171" fontId="7" fillId="0" borderId="34" xfId="0" applyNumberFormat="1" applyFont="1" applyFill="1" applyBorder="1" applyAlignment="1">
      <alignment horizontal="center"/>
    </xf>
    <xf numFmtId="171" fontId="7" fillId="0" borderId="18" xfId="0" applyNumberFormat="1" applyFont="1" applyFill="1" applyBorder="1" applyAlignment="1">
      <alignment horizontal="center"/>
    </xf>
    <xf numFmtId="171" fontId="6" fillId="0" borderId="27" xfId="18" applyNumberFormat="1" applyFont="1" applyFill="1" applyBorder="1" applyAlignment="1">
      <alignment horizontal="center"/>
    </xf>
    <xf numFmtId="171" fontId="6" fillId="0" borderId="35" xfId="18" applyNumberFormat="1" applyFont="1" applyFill="1" applyBorder="1" applyAlignment="1">
      <alignment horizontal="center"/>
    </xf>
    <xf numFmtId="171" fontId="6" fillId="0" borderId="20" xfId="0" applyNumberFormat="1" applyFont="1" applyFill="1" applyBorder="1" applyAlignment="1">
      <alignment horizontal="center"/>
    </xf>
    <xf numFmtId="171" fontId="9" fillId="6" borderId="15" xfId="18" applyNumberFormat="1" applyFont="1" applyFill="1" applyBorder="1" applyAlignment="1">
      <alignment horizontal="center"/>
    </xf>
    <xf numFmtId="171" fontId="9" fillId="6" borderId="10" xfId="18" applyNumberFormat="1" applyFont="1" applyFill="1" applyBorder="1" applyAlignment="1">
      <alignment horizontal="center"/>
    </xf>
    <xf numFmtId="171" fontId="7" fillId="0" borderId="16" xfId="0" applyNumberFormat="1" applyFont="1" applyFill="1" applyBorder="1" applyAlignment="1">
      <alignment horizontal="center"/>
    </xf>
    <xf numFmtId="171" fontId="7" fillId="0" borderId="33" xfId="0" applyNumberFormat="1" applyFont="1" applyFill="1" applyBorder="1" applyAlignment="1">
      <alignment horizontal="center"/>
    </xf>
    <xf numFmtId="171" fontId="7" fillId="0" borderId="23" xfId="0" applyNumberFormat="1" applyFont="1" applyFill="1" applyBorder="1" applyAlignment="1">
      <alignment horizontal="center"/>
    </xf>
    <xf numFmtId="171" fontId="6" fillId="0" borderId="17" xfId="0" applyNumberFormat="1" applyFont="1" applyFill="1" applyBorder="1" applyAlignment="1">
      <alignment horizontal="center" wrapText="1"/>
    </xf>
    <xf numFmtId="171" fontId="6" fillId="0" borderId="18" xfId="0" applyNumberFormat="1" applyFont="1" applyFill="1" applyBorder="1" applyAlignment="1">
      <alignment horizontal="center" wrapText="1"/>
    </xf>
    <xf numFmtId="171" fontId="6" fillId="0" borderId="21" xfId="0" applyNumberFormat="1" applyFont="1" applyFill="1" applyBorder="1" applyAlignment="1">
      <alignment horizontal="center"/>
    </xf>
    <xf numFmtId="171" fontId="6" fillId="0" borderId="34" xfId="0" applyNumberFormat="1" applyFont="1" applyFill="1" applyBorder="1" applyAlignment="1">
      <alignment horizontal="center" wrapText="1"/>
    </xf>
    <xf numFmtId="171" fontId="6" fillId="0" borderId="36" xfId="0" applyNumberFormat="1" applyFont="1" applyFill="1" applyBorder="1" applyAlignment="1">
      <alignment horizontal="center"/>
    </xf>
    <xf numFmtId="171" fontId="7" fillId="0" borderId="24" xfId="18" applyNumberFormat="1" applyFont="1" applyFill="1" applyBorder="1" applyAlignment="1">
      <alignment horizontal="center"/>
    </xf>
    <xf numFmtId="171" fontId="7" fillId="0" borderId="33" xfId="18" applyNumberFormat="1" applyFont="1" applyFill="1" applyBorder="1" applyAlignment="1">
      <alignment horizontal="center"/>
    </xf>
    <xf numFmtId="171" fontId="7" fillId="0" borderId="37" xfId="18" applyNumberFormat="1" applyFont="1" applyFill="1" applyBorder="1" applyAlignment="1">
      <alignment horizontal="center"/>
    </xf>
    <xf numFmtId="171" fontId="7" fillId="0" borderId="35" xfId="0" applyNumberFormat="1" applyFont="1" applyFill="1" applyBorder="1" applyAlignment="1">
      <alignment horizontal="center"/>
    </xf>
    <xf numFmtId="171" fontId="7" fillId="0" borderId="19" xfId="0" applyNumberFormat="1" applyFont="1" applyFill="1" applyBorder="1" applyAlignment="1">
      <alignment horizontal="center" wrapText="1"/>
    </xf>
    <xf numFmtId="171" fontId="7" fillId="0" borderId="17" xfId="0" applyNumberFormat="1" applyFont="1" applyFill="1" applyBorder="1" applyAlignment="1">
      <alignment horizontal="center" wrapText="1"/>
    </xf>
    <xf numFmtId="171" fontId="7" fillId="0" borderId="25" xfId="0" applyNumberFormat="1" applyFont="1" applyFill="1" applyBorder="1" applyAlignment="1">
      <alignment horizontal="center" wrapText="1"/>
    </xf>
    <xf numFmtId="171" fontId="7" fillId="0" borderId="34" xfId="0" applyNumberFormat="1" applyFont="1" applyFill="1" applyBorder="1" applyAlignment="1">
      <alignment horizontal="center" wrapText="1"/>
    </xf>
    <xf numFmtId="171" fontId="7" fillId="0" borderId="18" xfId="0" applyNumberFormat="1" applyFont="1" applyFill="1" applyBorder="1" applyAlignment="1">
      <alignment horizontal="center" wrapText="1"/>
    </xf>
    <xf numFmtId="171" fontId="7" fillId="0" borderId="16" xfId="18" applyNumberFormat="1" applyFont="1" applyFill="1" applyBorder="1" applyAlignment="1">
      <alignment horizontal="center"/>
    </xf>
    <xf numFmtId="171" fontId="7" fillId="0" borderId="23" xfId="18" applyNumberFormat="1" applyFont="1" applyFill="1" applyBorder="1" applyAlignment="1">
      <alignment horizontal="center"/>
    </xf>
    <xf numFmtId="171" fontId="9" fillId="26" borderId="15" xfId="0" applyNumberFormat="1" applyFont="1" applyFill="1" applyBorder="1" applyAlignment="1">
      <alignment horizontal="center"/>
    </xf>
    <xf numFmtId="171" fontId="9" fillId="26" borderId="10" xfId="0" applyNumberFormat="1" applyFont="1" applyFill="1" applyBorder="1" applyAlignment="1">
      <alignment horizontal="center"/>
    </xf>
    <xf numFmtId="49" fontId="9" fillId="6" borderId="14" xfId="0" applyNumberFormat="1" applyFont="1" applyFill="1" applyBorder="1" applyAlignment="1">
      <alignment horizontal="center"/>
    </xf>
    <xf numFmtId="171" fontId="28" fillId="6" borderId="15" xfId="18" applyNumberFormat="1" applyFont="1" applyFill="1" applyBorder="1" applyAlignment="1">
      <alignment horizontal="center"/>
    </xf>
    <xf numFmtId="171" fontId="28" fillId="6" borderId="10" xfId="18" applyNumberFormat="1" applyFont="1" applyFill="1" applyBorder="1" applyAlignment="1">
      <alignment horizontal="center"/>
    </xf>
    <xf numFmtId="171" fontId="28" fillId="6" borderId="28" xfId="18" applyNumberFormat="1" applyFont="1" applyFill="1" applyBorder="1" applyAlignment="1">
      <alignment horizontal="center"/>
    </xf>
    <xf numFmtId="171" fontId="6" fillId="27" borderId="17" xfId="0" applyNumberFormat="1" applyFont="1" applyFill="1" applyBorder="1" applyAlignment="1">
      <alignment horizontal="center"/>
    </xf>
    <xf numFmtId="171" fontId="0" fillId="27" borderId="17" xfId="0" applyNumberFormat="1" applyFill="1" applyBorder="1" applyAlignment="1">
      <alignment horizontal="center"/>
    </xf>
    <xf numFmtId="171" fontId="0" fillId="0" borderId="17" xfId="0" applyNumberFormat="1" applyFill="1" applyBorder="1" applyAlignment="1">
      <alignment horizontal="center"/>
    </xf>
    <xf numFmtId="171" fontId="6" fillId="24" borderId="17" xfId="18" applyFont="1" applyFill="1" applyBorder="1" applyAlignment="1">
      <alignment horizontal="center"/>
    </xf>
    <xf numFmtId="171" fontId="0" fillId="24" borderId="17" xfId="18" applyFont="1" applyFill="1" applyBorder="1" applyAlignment="1">
      <alignment horizontal="center"/>
    </xf>
    <xf numFmtId="171" fontId="6" fillId="24" borderId="17" xfId="0" applyNumberFormat="1" applyFont="1" applyFill="1" applyBorder="1" applyAlignment="1">
      <alignment horizontal="center"/>
    </xf>
    <xf numFmtId="171" fontId="0" fillId="24" borderId="17" xfId="0" applyNumberFormat="1" applyFill="1" applyBorder="1" applyAlignment="1">
      <alignment horizontal="center"/>
    </xf>
    <xf numFmtId="171" fontId="6" fillId="15" borderId="17" xfId="18" applyFont="1" applyFill="1" applyBorder="1" applyAlignment="1">
      <alignment horizontal="center"/>
    </xf>
    <xf numFmtId="171" fontId="0" fillId="15" borderId="17" xfId="18" applyFont="1" applyFill="1" applyBorder="1" applyAlignment="1">
      <alignment horizontal="center"/>
    </xf>
    <xf numFmtId="171" fontId="6" fillId="15" borderId="17" xfId="0" applyNumberFormat="1" applyFont="1" applyFill="1" applyBorder="1" applyAlignment="1">
      <alignment horizontal="center"/>
    </xf>
    <xf numFmtId="171" fontId="0" fillId="15" borderId="17" xfId="0" applyNumberForma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71" fontId="6" fillId="12" borderId="17" xfId="0" applyNumberFormat="1" applyFont="1" applyFill="1" applyBorder="1" applyAlignment="1">
      <alignment horizontal="center"/>
    </xf>
    <xf numFmtId="171" fontId="6" fillId="13" borderId="17" xfId="0" applyNumberFormat="1" applyFont="1" applyFill="1" applyBorder="1" applyAlignment="1">
      <alignment horizontal="center"/>
    </xf>
    <xf numFmtId="171" fontId="6" fillId="0" borderId="17" xfId="18" applyFont="1" applyFill="1" applyBorder="1" applyAlignment="1">
      <alignment horizontal="center"/>
    </xf>
    <xf numFmtId="171" fontId="0" fillId="0" borderId="17" xfId="18" applyFont="1" applyFill="1" applyBorder="1" applyAlignment="1">
      <alignment horizontal="center"/>
    </xf>
    <xf numFmtId="0" fontId="7" fillId="0" borderId="33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left"/>
    </xf>
    <xf numFmtId="0" fontId="33" fillId="0" borderId="34" xfId="0" applyFont="1" applyFill="1" applyBorder="1" applyAlignment="1">
      <alignment horizontal="left" wrapText="1"/>
    </xf>
    <xf numFmtId="0" fontId="34" fillId="0" borderId="34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left"/>
    </xf>
    <xf numFmtId="0" fontId="6" fillId="0" borderId="36" xfId="0" applyFont="1" applyFill="1" applyBorder="1" applyAlignment="1">
      <alignment horizontal="left" wrapText="1"/>
    </xf>
    <xf numFmtId="0" fontId="6" fillId="25" borderId="34" xfId="0" applyFont="1" applyFill="1" applyBorder="1" applyAlignment="1">
      <alignment horizontal="left" wrapText="1"/>
    </xf>
    <xf numFmtId="0" fontId="29" fillId="0" borderId="34" xfId="0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wrapText="1"/>
    </xf>
    <xf numFmtId="0" fontId="9" fillId="6" borderId="10" xfId="0" applyFont="1" applyFill="1" applyBorder="1" applyAlignment="1">
      <alignment horizontal="left"/>
    </xf>
    <xf numFmtId="171" fontId="7" fillId="0" borderId="0" xfId="0" applyNumberFormat="1" applyFont="1" applyFill="1" applyAlignment="1">
      <alignment horizontal="left"/>
    </xf>
    <xf numFmtId="171" fontId="6" fillId="0" borderId="0" xfId="0" applyNumberFormat="1" applyFont="1" applyFill="1" applyAlignment="1">
      <alignment horizontal="left"/>
    </xf>
    <xf numFmtId="171" fontId="6" fillId="0" borderId="36" xfId="18" applyNumberFormat="1" applyFont="1" applyFill="1" applyBorder="1" applyAlignment="1">
      <alignment horizontal="center"/>
    </xf>
    <xf numFmtId="171" fontId="6" fillId="25" borderId="17" xfId="0" applyNumberFormat="1" applyFont="1" applyFill="1" applyBorder="1" applyAlignment="1">
      <alignment horizontal="center"/>
    </xf>
    <xf numFmtId="171" fontId="6" fillId="25" borderId="18" xfId="0" applyNumberFormat="1" applyFont="1" applyFill="1" applyBorder="1" applyAlignment="1">
      <alignment horizontal="center"/>
    </xf>
    <xf numFmtId="171" fontId="6" fillId="25" borderId="19" xfId="0" applyNumberFormat="1" applyFont="1" applyFill="1" applyBorder="1" applyAlignment="1">
      <alignment horizontal="center"/>
    </xf>
    <xf numFmtId="171" fontId="7" fillId="25" borderId="18" xfId="0" applyNumberFormat="1" applyFont="1" applyFill="1" applyBorder="1" applyAlignment="1">
      <alignment horizontal="center"/>
    </xf>
    <xf numFmtId="171" fontId="6" fillId="25" borderId="35" xfId="0" applyNumberFormat="1" applyFont="1" applyFill="1" applyBorder="1" applyAlignment="1">
      <alignment horizontal="center"/>
    </xf>
    <xf numFmtId="171" fontId="7" fillId="25" borderId="19" xfId="0" applyNumberFormat="1" applyFont="1" applyFill="1" applyBorder="1" applyAlignment="1">
      <alignment horizontal="center"/>
    </xf>
    <xf numFmtId="171" fontId="6" fillId="25" borderId="19" xfId="18" applyNumberFormat="1" applyFont="1" applyFill="1" applyBorder="1" applyAlignment="1">
      <alignment horizontal="center"/>
    </xf>
    <xf numFmtId="171" fontId="6" fillId="25" borderId="18" xfId="18" applyNumberFormat="1" applyFont="1" applyFill="1" applyBorder="1" applyAlignment="1">
      <alignment horizontal="center"/>
    </xf>
    <xf numFmtId="171" fontId="7" fillId="25" borderId="18" xfId="0" applyNumberFormat="1" applyFont="1" applyFill="1" applyBorder="1" applyAlignment="1">
      <alignment horizontal="center" wrapText="1"/>
    </xf>
    <xf numFmtId="171" fontId="7" fillId="25" borderId="18" xfId="18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1" fontId="6" fillId="25" borderId="17" xfId="18" applyNumberFormat="1" applyFont="1" applyFill="1" applyBorder="1" applyAlignment="1">
      <alignment horizontal="right"/>
    </xf>
    <xf numFmtId="171" fontId="6" fillId="25" borderId="27" xfId="0" applyNumberFormat="1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 vertical="center" wrapText="1"/>
    </xf>
    <xf numFmtId="171" fontId="6" fillId="0" borderId="29" xfId="18" applyNumberFormat="1" applyFont="1" applyFill="1" applyBorder="1" applyAlignment="1">
      <alignment horizontal="right"/>
    </xf>
    <xf numFmtId="171" fontId="6" fillId="0" borderId="29" xfId="18" applyNumberFormat="1" applyFont="1" applyFill="1" applyBorder="1" applyAlignment="1">
      <alignment horizontal="center"/>
    </xf>
    <xf numFmtId="171" fontId="7" fillId="25" borderId="35" xfId="0" applyNumberFormat="1" applyFont="1" applyFill="1" applyBorder="1" applyAlignment="1">
      <alignment horizontal="center"/>
    </xf>
    <xf numFmtId="171" fontId="6" fillId="25" borderId="35" xfId="18" applyNumberFormat="1" applyFont="1" applyFill="1" applyBorder="1" applyAlignment="1">
      <alignment horizontal="center"/>
    </xf>
    <xf numFmtId="171" fontId="6" fillId="0" borderId="21" xfId="18" applyNumberFormat="1" applyFont="1" applyFill="1" applyBorder="1" applyAlignment="1">
      <alignment horizontal="center"/>
    </xf>
    <xf numFmtId="171" fontId="6" fillId="25" borderId="18" xfId="0" applyNumberFormat="1" applyFont="1" applyFill="1" applyBorder="1" applyAlignment="1">
      <alignment horizontal="center" wrapText="1"/>
    </xf>
    <xf numFmtId="171" fontId="6" fillId="25" borderId="21" xfId="0" applyNumberFormat="1" applyFont="1" applyFill="1" applyBorder="1" applyAlignment="1">
      <alignment horizontal="center"/>
    </xf>
    <xf numFmtId="171" fontId="7" fillId="0" borderId="35" xfId="18" applyNumberFormat="1" applyFont="1" applyFill="1" applyBorder="1" applyAlignment="1">
      <alignment horizontal="center"/>
    </xf>
    <xf numFmtId="0" fontId="6" fillId="25" borderId="17" xfId="0" applyFont="1" applyFill="1" applyBorder="1" applyAlignment="1">
      <alignment horizontal="center"/>
    </xf>
    <xf numFmtId="49" fontId="7" fillId="25" borderId="17" xfId="0" applyNumberFormat="1" applyFont="1" applyFill="1" applyBorder="1" applyAlignment="1">
      <alignment horizontal="center" wrapText="1"/>
    </xf>
    <xf numFmtId="49" fontId="6" fillId="25" borderId="17" xfId="0" applyNumberFormat="1" applyFont="1" applyFill="1" applyBorder="1" applyAlignment="1">
      <alignment horizontal="center"/>
    </xf>
    <xf numFmtId="49" fontId="6" fillId="25" borderId="18" xfId="0" applyNumberFormat="1" applyFont="1" applyFill="1" applyBorder="1" applyAlignment="1">
      <alignment horizontal="center" wrapText="1"/>
    </xf>
    <xf numFmtId="0" fontId="7" fillId="25" borderId="34" xfId="0" applyFont="1" applyFill="1" applyBorder="1" applyAlignment="1">
      <alignment horizontal="left" wrapText="1"/>
    </xf>
    <xf numFmtId="49" fontId="7" fillId="25" borderId="18" xfId="0" applyNumberFormat="1" applyFont="1" applyFill="1" applyBorder="1" applyAlignment="1">
      <alignment horizontal="center" wrapText="1"/>
    </xf>
    <xf numFmtId="0" fontId="6" fillId="25" borderId="17" xfId="0" applyFont="1" applyFill="1" applyBorder="1" applyAlignment="1">
      <alignment horizontal="center" wrapText="1"/>
    </xf>
    <xf numFmtId="49" fontId="6" fillId="25" borderId="18" xfId="0" applyNumberFormat="1" applyFont="1" applyFill="1" applyBorder="1" applyAlignment="1">
      <alignment horizontal="center"/>
    </xf>
    <xf numFmtId="0" fontId="7" fillId="25" borderId="17" xfId="0" applyFont="1" applyFill="1" applyBorder="1" applyAlignment="1">
      <alignment horizontal="center" wrapText="1"/>
    </xf>
    <xf numFmtId="0" fontId="7" fillId="25" borderId="18" xfId="0" applyFont="1" applyFill="1" applyBorder="1" applyAlignment="1">
      <alignment horizontal="center" wrapText="1"/>
    </xf>
    <xf numFmtId="0" fontId="6" fillId="25" borderId="18" xfId="0" applyFont="1" applyFill="1" applyBorder="1" applyAlignment="1">
      <alignment horizontal="center" wrapText="1"/>
    </xf>
    <xf numFmtId="171" fontId="6" fillId="25" borderId="17" xfId="18" applyFont="1" applyFill="1" applyBorder="1" applyAlignment="1">
      <alignment horizontal="center" wrapText="1"/>
    </xf>
    <xf numFmtId="49" fontId="7" fillId="25" borderId="17" xfId="0" applyNumberFormat="1" applyFont="1" applyFill="1" applyBorder="1" applyAlignment="1">
      <alignment horizontal="center"/>
    </xf>
    <xf numFmtId="49" fontId="7" fillId="25" borderId="18" xfId="0" applyNumberFormat="1" applyFont="1" applyFill="1" applyBorder="1" applyAlignment="1">
      <alignment horizontal="center"/>
    </xf>
    <xf numFmtId="171" fontId="7" fillId="25" borderId="27" xfId="0" applyNumberFormat="1" applyFont="1" applyFill="1" applyBorder="1" applyAlignment="1">
      <alignment horizontal="right"/>
    </xf>
    <xf numFmtId="171" fontId="7" fillId="25" borderId="34" xfId="0" applyNumberFormat="1" applyFont="1" applyFill="1" applyBorder="1" applyAlignment="1">
      <alignment horizontal="center"/>
    </xf>
    <xf numFmtId="171" fontId="6" fillId="25" borderId="27" xfId="0" applyNumberFormat="1" applyFont="1" applyFill="1" applyBorder="1" applyAlignment="1">
      <alignment horizontal="right"/>
    </xf>
    <xf numFmtId="171" fontId="6" fillId="25" borderId="34" xfId="0" applyNumberFormat="1" applyFont="1" applyFill="1" applyBorder="1" applyAlignment="1">
      <alignment horizontal="center"/>
    </xf>
    <xf numFmtId="171" fontId="6" fillId="25" borderId="25" xfId="0" applyNumberFormat="1" applyFont="1" applyFill="1" applyBorder="1" applyAlignment="1">
      <alignment horizontal="right"/>
    </xf>
    <xf numFmtId="171" fontId="6" fillId="25" borderId="17" xfId="18" applyNumberFormat="1" applyFont="1" applyFill="1" applyBorder="1" applyAlignment="1">
      <alignment horizontal="center"/>
    </xf>
    <xf numFmtId="171" fontId="6" fillId="25" borderId="25" xfId="18" applyNumberFormat="1" applyFont="1" applyFill="1" applyBorder="1" applyAlignment="1">
      <alignment horizontal="right"/>
    </xf>
    <xf numFmtId="171" fontId="6" fillId="25" borderId="34" xfId="18" applyNumberFormat="1" applyFont="1" applyFill="1" applyBorder="1" applyAlignment="1">
      <alignment horizontal="center"/>
    </xf>
    <xf numFmtId="171" fontId="6" fillId="25" borderId="25" xfId="18" applyNumberFormat="1" applyFont="1" applyFill="1" applyBorder="1" applyAlignment="1">
      <alignment horizontal="center"/>
    </xf>
    <xf numFmtId="171" fontId="6" fillId="25" borderId="25" xfId="0" applyNumberFormat="1" applyFont="1" applyFill="1" applyBorder="1" applyAlignment="1">
      <alignment horizontal="center"/>
    </xf>
    <xf numFmtId="171" fontId="7" fillId="25" borderId="19" xfId="0" applyNumberFormat="1" applyFont="1" applyFill="1" applyBorder="1" applyAlignment="1">
      <alignment horizontal="center" wrapText="1"/>
    </xf>
    <xf numFmtId="171" fontId="7" fillId="25" borderId="17" xfId="0" applyNumberFormat="1" applyFont="1" applyFill="1" applyBorder="1" applyAlignment="1">
      <alignment horizontal="center" wrapText="1"/>
    </xf>
    <xf numFmtId="171" fontId="7" fillId="25" borderId="25" xfId="0" applyNumberFormat="1" applyFont="1" applyFill="1" applyBorder="1" applyAlignment="1">
      <alignment horizontal="center" wrapText="1"/>
    </xf>
    <xf numFmtId="171" fontId="7" fillId="25" borderId="34" xfId="0" applyNumberFormat="1" applyFont="1" applyFill="1" applyBorder="1" applyAlignment="1">
      <alignment horizontal="center" wrapText="1"/>
    </xf>
    <xf numFmtId="171" fontId="7" fillId="25" borderId="17" xfId="0" applyNumberFormat="1" applyFont="1" applyFill="1" applyBorder="1" applyAlignment="1">
      <alignment horizontal="center"/>
    </xf>
    <xf numFmtId="171" fontId="7" fillId="25" borderId="25" xfId="0" applyNumberFormat="1" applyFont="1" applyFill="1" applyBorder="1" applyAlignment="1">
      <alignment horizontal="center"/>
    </xf>
    <xf numFmtId="171" fontId="7" fillId="25" borderId="27" xfId="0" applyNumberFormat="1" applyFont="1" applyFill="1" applyBorder="1" applyAlignment="1">
      <alignment horizontal="center"/>
    </xf>
    <xf numFmtId="171" fontId="6" fillId="25" borderId="27" xfId="18" applyNumberFormat="1" applyFont="1" applyFill="1" applyBorder="1" applyAlignment="1">
      <alignment horizontal="center"/>
    </xf>
    <xf numFmtId="171" fontId="7" fillId="25" borderId="19" xfId="18" applyNumberFormat="1" applyFont="1" applyFill="1" applyBorder="1" applyAlignment="1">
      <alignment horizontal="right"/>
    </xf>
    <xf numFmtId="171" fontId="7" fillId="25" borderId="27" xfId="18" applyNumberFormat="1" applyFont="1" applyFill="1" applyBorder="1" applyAlignment="1">
      <alignment horizontal="right"/>
    </xf>
    <xf numFmtId="171" fontId="7" fillId="25" borderId="34" xfId="18" applyNumberFormat="1" applyFont="1" applyFill="1" applyBorder="1" applyAlignment="1">
      <alignment horizontal="center"/>
    </xf>
    <xf numFmtId="171" fontId="7" fillId="25" borderId="19" xfId="18" applyNumberFormat="1" applyFont="1" applyFill="1" applyBorder="1" applyAlignment="1">
      <alignment horizontal="center"/>
    </xf>
    <xf numFmtId="171" fontId="6" fillId="25" borderId="27" xfId="18" applyNumberFormat="1" applyFont="1" applyFill="1" applyBorder="1" applyAlignment="1">
      <alignment horizontal="right"/>
    </xf>
    <xf numFmtId="171" fontId="7" fillId="25" borderId="17" xfId="18" applyNumberFormat="1" applyFont="1" applyFill="1" applyBorder="1" applyAlignment="1">
      <alignment horizontal="center"/>
    </xf>
    <xf numFmtId="171" fontId="7" fillId="25" borderId="25" xfId="18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/>
    </xf>
    <xf numFmtId="0" fontId="5" fillId="0" borderId="17" xfId="0" applyFont="1" applyBorder="1" applyAlignment="1">
      <alignment/>
    </xf>
    <xf numFmtId="3" fontId="0" fillId="0" borderId="17" xfId="0" applyNumberFormat="1" applyBorder="1" applyAlignment="1">
      <alignment/>
    </xf>
    <xf numFmtId="1" fontId="0" fillId="0" borderId="0" xfId="0" applyNumberFormat="1" applyAlignment="1">
      <alignment/>
    </xf>
    <xf numFmtId="0" fontId="5" fillId="0" borderId="17" xfId="0" applyFont="1" applyBorder="1" applyAlignment="1">
      <alignment horizontal="justify"/>
    </xf>
    <xf numFmtId="173" fontId="0" fillId="0" borderId="0" xfId="0" applyNumberFormat="1" applyAlignment="1">
      <alignment/>
    </xf>
    <xf numFmtId="49" fontId="0" fillId="0" borderId="17" xfId="0" applyNumberFormat="1" applyBorder="1" applyAlignment="1">
      <alignment horizontal="left"/>
    </xf>
    <xf numFmtId="0" fontId="0" fillId="0" borderId="17" xfId="0" applyBorder="1" applyAlignment="1">
      <alignment horizontal="justify"/>
    </xf>
    <xf numFmtId="0" fontId="0" fillId="0" borderId="17" xfId="0" applyFont="1" applyBorder="1" applyAlignment="1">
      <alignment horizontal="justify"/>
    </xf>
    <xf numFmtId="3" fontId="0" fillId="0" borderId="0" xfId="0" applyNumberFormat="1" applyAlignment="1">
      <alignment/>
    </xf>
    <xf numFmtId="3" fontId="0" fillId="0" borderId="17" xfId="0" applyNumberFormat="1" applyFont="1" applyBorder="1" applyAlignment="1">
      <alignment/>
    </xf>
    <xf numFmtId="0" fontId="40" fillId="0" borderId="17" xfId="0" applyFont="1" applyBorder="1" applyAlignment="1">
      <alignment horizontal="justify"/>
    </xf>
    <xf numFmtId="3" fontId="40" fillId="0" borderId="17" xfId="0" applyNumberFormat="1" applyFont="1" applyBorder="1" applyAlignment="1">
      <alignment/>
    </xf>
    <xf numFmtId="16" fontId="0" fillId="0" borderId="17" xfId="0" applyNumberFormat="1" applyBorder="1" applyAlignment="1">
      <alignment/>
    </xf>
    <xf numFmtId="16" fontId="0" fillId="0" borderId="17" xfId="0" applyNumberFormat="1" applyFont="1" applyFill="1" applyBorder="1" applyAlignment="1">
      <alignment/>
    </xf>
    <xf numFmtId="0" fontId="0" fillId="0" borderId="17" xfId="0" applyFont="1" applyFill="1" applyBorder="1" applyAlignment="1">
      <alignment horizontal="justify"/>
    </xf>
    <xf numFmtId="0" fontId="5" fillId="0" borderId="17" xfId="0" applyFont="1" applyBorder="1" applyAlignment="1">
      <alignment/>
    </xf>
    <xf numFmtId="0" fontId="5" fillId="0" borderId="17" xfId="0" applyFont="1" applyBorder="1" applyAlignment="1">
      <alignment horizontal="justify"/>
    </xf>
    <xf numFmtId="0" fontId="0" fillId="0" borderId="0" xfId="0" applyBorder="1" applyAlignment="1">
      <alignment/>
    </xf>
    <xf numFmtId="0" fontId="0" fillId="0" borderId="0" xfId="0" applyFont="1" applyBorder="1" applyAlignment="1">
      <alignment horizontal="justify"/>
    </xf>
    <xf numFmtId="3" fontId="0" fillId="0" borderId="0" xfId="0" applyNumberFormat="1" applyFont="1" applyBorder="1" applyAlignment="1">
      <alignment/>
    </xf>
    <xf numFmtId="0" fontId="8" fillId="0" borderId="0" xfId="0" applyFont="1" applyFill="1" applyAlignment="1">
      <alignment horizontal="left" wrapText="1"/>
    </xf>
    <xf numFmtId="0" fontId="7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wrapText="1"/>
    </xf>
    <xf numFmtId="2" fontId="5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justify"/>
    </xf>
    <xf numFmtId="0" fontId="6" fillId="0" borderId="17" xfId="0" applyFont="1" applyBorder="1" applyAlignment="1">
      <alignment horizontal="justify"/>
    </xf>
    <xf numFmtId="2" fontId="0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top" wrapText="1"/>
    </xf>
    <xf numFmtId="3" fontId="0" fillId="0" borderId="0" xfId="0" applyNumberFormat="1" applyBorder="1" applyAlignment="1">
      <alignment/>
    </xf>
    <xf numFmtId="2" fontId="0" fillId="0" borderId="17" xfId="0" applyNumberFormat="1" applyBorder="1" applyAlignment="1">
      <alignment horizontal="center"/>
    </xf>
    <xf numFmtId="0" fontId="6" fillId="0" borderId="17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0" fillId="0" borderId="17" xfId="0" applyBorder="1" applyAlignment="1">
      <alignment horizontal="center"/>
    </xf>
    <xf numFmtId="2" fontId="0" fillId="0" borderId="17" xfId="0" applyNumberFormat="1" applyBorder="1" applyAlignment="1">
      <alignment/>
    </xf>
    <xf numFmtId="0" fontId="0" fillId="0" borderId="17" xfId="0" applyBorder="1" applyAlignment="1">
      <alignment/>
    </xf>
    <xf numFmtId="0" fontId="5" fillId="0" borderId="0" xfId="0" applyFont="1" applyBorder="1" applyAlignment="1">
      <alignment horizontal="justify"/>
    </xf>
    <xf numFmtId="0" fontId="0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left" wrapText="1"/>
    </xf>
    <xf numFmtId="0" fontId="0" fillId="0" borderId="0" xfId="0" applyAlignment="1">
      <alignment/>
    </xf>
    <xf numFmtId="0" fontId="7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vertical="distributed"/>
    </xf>
    <xf numFmtId="0" fontId="27" fillId="6" borderId="14" xfId="0" applyFont="1" applyFill="1" applyBorder="1" applyAlignment="1">
      <alignment vertical="distributed"/>
    </xf>
    <xf numFmtId="0" fontId="27" fillId="6" borderId="15" xfId="0" applyFont="1" applyFill="1" applyBorder="1" applyAlignment="1">
      <alignment vertical="distributed"/>
    </xf>
    <xf numFmtId="0" fontId="7" fillId="0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6" borderId="28" xfId="0" applyFont="1" applyFill="1" applyBorder="1" applyAlignment="1">
      <alignment vertical="distributed" wrapText="1"/>
    </xf>
    <xf numFmtId="0" fontId="9" fillId="6" borderId="14" xfId="0" applyFont="1" applyFill="1" applyBorder="1" applyAlignment="1">
      <alignment vertical="distributed" wrapText="1"/>
    </xf>
    <xf numFmtId="0" fontId="9" fillId="6" borderId="41" xfId="0" applyFont="1" applyFill="1" applyBorder="1" applyAlignment="1">
      <alignment vertical="distributed" wrapText="1"/>
    </xf>
    <xf numFmtId="0" fontId="9" fillId="0" borderId="34" xfId="0" applyFont="1" applyFill="1" applyBorder="1" applyAlignment="1">
      <alignment horizontal="justify" vertical="center"/>
    </xf>
    <xf numFmtId="0" fontId="0" fillId="0" borderId="17" xfId="0" applyFill="1" applyBorder="1" applyAlignment="1">
      <alignment/>
    </xf>
    <xf numFmtId="0" fontId="0" fillId="0" borderId="18" xfId="0" applyFill="1" applyBorder="1" applyAlignment="1">
      <alignment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9" fillId="6" borderId="15" xfId="0" applyFont="1" applyFill="1" applyBorder="1" applyAlignment="1">
      <alignment vertical="distributed" wrapText="1"/>
    </xf>
    <xf numFmtId="0" fontId="5" fillId="0" borderId="4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1" fontId="6" fillId="0" borderId="17" xfId="0" applyNumberFormat="1" applyFont="1" applyFill="1" applyBorder="1" applyAlignment="1">
      <alignment horizontal="center" textRotation="90"/>
    </xf>
    <xf numFmtId="0" fontId="9" fillId="6" borderId="42" xfId="0" applyFont="1" applyFill="1" applyBorder="1" applyAlignment="1">
      <alignment vertical="distributed"/>
    </xf>
    <xf numFmtId="0" fontId="27" fillId="6" borderId="43" xfId="0" applyFont="1" applyFill="1" applyBorder="1" applyAlignment="1">
      <alignment vertical="distributed"/>
    </xf>
    <xf numFmtId="0" fontId="27" fillId="6" borderId="44" xfId="0" applyFont="1" applyFill="1" applyBorder="1" applyAlignment="1">
      <alignment vertical="distributed"/>
    </xf>
    <xf numFmtId="0" fontId="9" fillId="26" borderId="42" xfId="0" applyFont="1" applyFill="1" applyBorder="1" applyAlignment="1">
      <alignment horizontal="justify" vertical="center"/>
    </xf>
    <xf numFmtId="0" fontId="27" fillId="26" borderId="43" xfId="0" applyFont="1" applyFill="1" applyBorder="1" applyAlignment="1">
      <alignment/>
    </xf>
    <xf numFmtId="0" fontId="27" fillId="26" borderId="44" xfId="0" applyFont="1" applyFill="1" applyBorder="1" applyAlignment="1">
      <alignment/>
    </xf>
    <xf numFmtId="0" fontId="9" fillId="25" borderId="34" xfId="0" applyFont="1" applyFill="1" applyBorder="1" applyAlignment="1">
      <alignment horizontal="justify" vertical="center"/>
    </xf>
    <xf numFmtId="0" fontId="0" fillId="25" borderId="17" xfId="0" applyFont="1" applyFill="1" applyBorder="1" applyAlignment="1">
      <alignment/>
    </xf>
    <xf numFmtId="0" fontId="0" fillId="25" borderId="18" xfId="0" applyFont="1" applyFill="1" applyBorder="1" applyAlignment="1">
      <alignment/>
    </xf>
    <xf numFmtId="0" fontId="7" fillId="0" borderId="34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 vertical="top" wrapText="1"/>
    </xf>
    <xf numFmtId="0" fontId="9" fillId="0" borderId="45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/>
    </xf>
    <xf numFmtId="0" fontId="9" fillId="0" borderId="18" xfId="0" applyFont="1" applyFill="1" applyBorder="1" applyAlignment="1">
      <alignment horizontal="justify" vertical="center"/>
    </xf>
    <xf numFmtId="0" fontId="36" fillId="0" borderId="34" xfId="0" applyFont="1" applyFill="1" applyBorder="1" applyAlignment="1">
      <alignment horizontal="justify" vertical="center" wrapText="1"/>
    </xf>
  </cellXfs>
  <cellStyles count="5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Hyperlink" xfId="47" builtinId="8"/>
    <cellStyle name="Заголовок 1" xfId="48"/>
    <cellStyle name="Заголовок 2" xfId="49"/>
    <cellStyle name="Заголовок 3" xfId="50"/>
    <cellStyle name="Заголовок 4" xfId="51"/>
    <cellStyle name="Итог" xfId="52"/>
    <cellStyle name="Контрольная ячейка" xfId="53"/>
    <cellStyle name="Название" xfId="54"/>
    <cellStyle name="Нейтральный" xfId="55"/>
    <cellStyle name="Обычный 2" xfId="56"/>
    <cellStyle name="Followed Hyperlink" xfId="57" builtinId="9"/>
    <cellStyle name="Плохой" xfId="58"/>
    <cellStyle name="Пояснение" xfId="59"/>
    <cellStyle name="Примечание" xfId="60"/>
    <cellStyle name="Связанная ячейка" xfId="61"/>
    <cellStyle name="Текст предупреждения" xfId="62"/>
    <cellStyle name="Хороший" xfId="6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externalLink" Target="externalLinks/externalLink1.xml" /><Relationship Id="rId7" Type="http://schemas.openxmlformats.org/officeDocument/2006/relationships/externalLink" Target="externalLinks/externalLink2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_&#1041;&#1102;&#1076;&#1078;&#1077;&#1090;\&#1041;&#1070;&#1044;&#1046;&#1045;&#1058;\&#1041;&#1102;&#1076;&#1078;&#1077;&#1090;%202012%20&#1075;&#1086;&#1076;\&#1041;&#1102;&#1076;&#1078;&#1077;&#1090;%20&#1085;&#1072;%202012_&#1052;&#1060;%20&#1056;&#1040;%20(&#1074;&#1090;&#1086;&#1088;&#1086;&#1077;%20&#1095;&#1090;&#1077;&#1085;&#1080;&#1077;)\&#1055;&#1088;&#1080;&#1083;&#1086;&#1078;&#1077;&#1085;&#1080;&#1103;%2015,16,17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Documents%20and%20Settings\Admin\&#1056;&#1072;&#1073;&#1086;&#1095;&#1080;&#1081;%20&#1089;&#1090;&#1086;&#1083;\&#1073;&#1102;&#1076;&#1078;&#1077;&#1090;%202013\&#1073;&#1102;&#1076;&#1078;&#1077;&#1090;%202013-2015&#1075;&#1075;\&#1087;&#1088;&#1080;&#1083;&#1086;&#1078;&#1077;&#1085;&#1080;&#1103;1.2.17.18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2"/>
      <sheetName val="2013"/>
      <sheetName val="2014"/>
    </sheetNames>
    <sheetDataSet>
      <sheetData sheetId="0">
        <row r="10">
          <cell r="G10">
            <v>6189.4</v>
          </cell>
        </row>
        <row r="30">
          <cell r="G30">
            <v>74194.9</v>
          </cell>
        </row>
        <row r="32">
          <cell r="G32">
            <v>168113.5</v>
          </cell>
        </row>
        <row r="33">
          <cell r="G33">
            <v>166991.1</v>
          </cell>
        </row>
        <row r="46">
          <cell r="G46">
            <v>1122.4</v>
          </cell>
        </row>
        <row r="50">
          <cell r="G5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пр 1,2"/>
      <sheetName val="пр 17,18 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2.bin" /><Relationship Id="rId1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G64"/>
  <sheetViews>
    <sheetView tabSelected="1" view="pageBreakPreview" zoomScaleNormal="100" zoomScaleSheetLayoutView="100" workbookViewId="0" topLeftCell="A41">
      <selection pane="topLeft" activeCell="E51" sqref="E51"/>
    </sheetView>
  </sheetViews>
  <sheetFormatPr defaultColWidth="9.14428571428571" defaultRowHeight="12.75"/>
  <cols>
    <col min="1" max="1" width="24.4285714285714" customWidth="1"/>
    <col min="2" max="2" width="45.4285714285714" customWidth="1"/>
    <col min="3" max="3" width="15.7142857142857" hidden="1" customWidth="1"/>
    <col min="4" max="4" width="0.142857142857143" hidden="1" customWidth="1"/>
    <col min="5" max="5" width="15.5714285714286" customWidth="1"/>
    <col min="6" max="6" width="17.7142857142857" customWidth="1"/>
    <col min="7" max="7" width="26.2857142857143" hidden="1" customWidth="1"/>
  </cols>
  <sheetData>
    <row r="1" ht="12.75" hidden="1"/>
    <row r="2" spans="1:1" ht="12.75" hidden="1">
      <c r="A2" t="s">
        <v>300</v>
      </c>
    </row>
    <row r="3" spans="1:1" ht="12.75" hidden="1">
      <c r="A3" t="s">
        <v>301</v>
      </c>
    </row>
    <row r="4" spans="1:1" ht="12.75" hidden="1">
      <c r="A4" t="s">
        <v>302</v>
      </c>
    </row>
    <row r="5" ht="12.75" hidden="1"/>
    <row r="6" spans="2:3" ht="42.75" customHeight="1" hidden="1">
      <c r="B6" s="414" t="s">
        <v>303</v>
      </c>
      <c s="414"/>
    </row>
    <row r="7" spans="3:3" ht="44.25" customHeight="1" hidden="1">
      <c r="C7" s="371"/>
    </row>
    <row r="8" spans="1:3" ht="28.5" customHeight="1" hidden="1">
      <c r="A8" s="372" t="s">
        <v>304</v>
      </c>
      <c s="373" t="s">
        <v>305</v>
      </c>
      <c s="373" t="s">
        <v>306</v>
      </c>
    </row>
    <row r="9" spans="1:4" ht="12.75" hidden="1">
      <c r="A9" s="374"/>
      <c s="375" t="s">
        <v>307</v>
      </c>
      <c s="376">
        <v>3340</v>
      </c>
      <c s="377"/>
    </row>
    <row r="10" spans="1:3" ht="12.75" hidden="1">
      <c r="A10" s="374"/>
      <c s="374" t="s">
        <v>308</v>
      </c>
      <c s="376">
        <v>2530.6999999999998</v>
      </c>
    </row>
    <row r="11" spans="1:6" ht="15.75" customHeight="1" hidden="1">
      <c r="A11" s="374"/>
      <c s="378" t="s">
        <v>309</v>
      </c>
      <c s="376">
        <v>2531</v>
      </c>
      <c s="377"/>
      <c r="F11" s="379"/>
    </row>
    <row r="12" spans="1:6" ht="12.75" hidden="1">
      <c r="A12" s="374"/>
      <c s="378" t="s">
        <v>1109</v>
      </c>
      <c s="376"/>
      <c s="377"/>
      <c r="F12" s="379"/>
    </row>
    <row r="13" spans="1:3" ht="12.75" hidden="1">
      <c r="A13" s="380" t="s">
        <v>310</v>
      </c>
      <c s="381" t="s">
        <v>311</v>
      </c>
      <c s="376">
        <v>936</v>
      </c>
    </row>
    <row r="14" spans="1:3" ht="12.75" hidden="1">
      <c r="A14" s="374"/>
      <c s="381" t="s">
        <v>312</v>
      </c>
      <c s="376"/>
    </row>
    <row r="15" spans="1:3" ht="25.5" hidden="1">
      <c r="A15" s="374"/>
      <c s="381" t="s">
        <v>313</v>
      </c>
      <c s="376">
        <v>127</v>
      </c>
    </row>
    <row r="16" spans="1:3" ht="12.75" hidden="1">
      <c r="A16" s="374"/>
      <c s="381" t="s">
        <v>314</v>
      </c>
      <c s="376">
        <f>C9-C10</f>
        <v>809.30000000000018</v>
      </c>
    </row>
    <row r="17" spans="1:3" ht="25.5" hidden="1">
      <c r="A17" s="374" t="s">
        <v>315</v>
      </c>
      <c s="381" t="s">
        <v>316</v>
      </c>
      <c s="376">
        <v>0</v>
      </c>
    </row>
    <row r="18" spans="1:3" ht="76.5" hidden="1">
      <c r="A18" s="374" t="s">
        <v>317</v>
      </c>
      <c s="378" t="s">
        <v>318</v>
      </c>
      <c s="376">
        <v>2404</v>
      </c>
    </row>
    <row r="19" spans="1:5" ht="76.5" hidden="1">
      <c r="A19" s="374" t="s">
        <v>319</v>
      </c>
      <c s="382" t="s">
        <v>320</v>
      </c>
      <c s="376">
        <v>10962</v>
      </c>
      <c r="E19" s="383">
        <f>C19-C25</f>
        <v>2404</v>
      </c>
    </row>
    <row r="20" spans="1:3" ht="9" customHeight="1" hidden="1">
      <c r="A20" s="374" t="s">
        <v>321</v>
      </c>
      <c s="381" t="s">
        <v>322</v>
      </c>
      <c s="384" t="e">
        <f>#REF!</f>
        <v>#REF!</v>
      </c>
    </row>
    <row r="21" spans="1:3" ht="38.25" hidden="1">
      <c r="A21" s="374" t="s">
        <v>323</v>
      </c>
      <c s="381" t="s">
        <v>324</v>
      </c>
      <c s="376">
        <v>0</v>
      </c>
    </row>
    <row r="22" spans="1:3" ht="216.75" customHeight="1" hidden="1">
      <c r="A22" s="374"/>
      <c s="385" t="s">
        <v>325</v>
      </c>
      <c s="386"/>
    </row>
    <row r="23" spans="1:3" ht="25.5" hidden="1">
      <c r="A23" s="374" t="s">
        <v>326</v>
      </c>
      <c s="381" t="s">
        <v>327</v>
      </c>
      <c s="376">
        <v>6962</v>
      </c>
    </row>
    <row r="24" spans="1:3" ht="25.5" hidden="1">
      <c r="A24" s="387" t="s">
        <v>328</v>
      </c>
      <c s="381" t="s">
        <v>329</v>
      </c>
      <c s="376">
        <v>6962</v>
      </c>
    </row>
    <row r="25" spans="1:3" ht="76.5" hidden="1">
      <c r="A25" s="388" t="s">
        <v>330</v>
      </c>
      <c s="389" t="s">
        <v>331</v>
      </c>
      <c s="384">
        <v>8558</v>
      </c>
    </row>
    <row r="26" spans="1:3" ht="15" customHeight="1" hidden="1">
      <c r="A26" s="374" t="s">
        <v>332</v>
      </c>
      <c s="382" t="s">
        <v>333</v>
      </c>
      <c s="384">
        <v>8558</v>
      </c>
    </row>
    <row r="27" spans="1:3" ht="38.25" hidden="1">
      <c r="A27" s="374" t="s">
        <v>334</v>
      </c>
      <c s="382" t="s">
        <v>335</v>
      </c>
      <c s="384">
        <v>8558</v>
      </c>
    </row>
    <row r="28" spans="1:3" ht="25.5" hidden="1">
      <c r="A28" s="374" t="s">
        <v>336</v>
      </c>
      <c s="381" t="s">
        <v>327</v>
      </c>
      <c s="384">
        <v>0</v>
      </c>
    </row>
    <row r="29" spans="1:3" ht="25.5" hidden="1">
      <c r="A29" s="374" t="s">
        <v>985</v>
      </c>
      <c s="381" t="s">
        <v>329</v>
      </c>
      <c s="384">
        <v>0</v>
      </c>
    </row>
    <row r="30" spans="1:3" ht="38.25" hidden="1">
      <c r="A30" s="390" t="s">
        <v>986</v>
      </c>
      <c s="391" t="s">
        <v>987</v>
      </c>
      <c s="384">
        <v>0</v>
      </c>
    </row>
    <row r="31" spans="1:3" ht="38.25" hidden="1">
      <c r="A31" s="374" t="s">
        <v>988</v>
      </c>
      <c s="382" t="s">
        <v>989</v>
      </c>
      <c s="384">
        <v>0</v>
      </c>
    </row>
    <row r="32" spans="1:3" ht="38.25" hidden="1">
      <c r="A32" s="374" t="s">
        <v>990</v>
      </c>
      <c s="382" t="s">
        <v>991</v>
      </c>
      <c s="384">
        <v>0</v>
      </c>
    </row>
    <row r="33" spans="1:3" ht="38.25" hidden="1">
      <c r="A33" s="390" t="s">
        <v>992</v>
      </c>
      <c s="391" t="s">
        <v>993</v>
      </c>
      <c s="384">
        <v>0</v>
      </c>
    </row>
    <row r="34" spans="1:3" ht="38.25" hidden="1">
      <c r="A34" s="374" t="s">
        <v>994</v>
      </c>
      <c s="382" t="s">
        <v>995</v>
      </c>
      <c s="384">
        <v>0</v>
      </c>
    </row>
    <row r="35" spans="1:3" ht="13.5" customHeight="1" hidden="1">
      <c r="A35" s="374" t="s">
        <v>996</v>
      </c>
      <c s="382" t="s">
        <v>997</v>
      </c>
      <c s="384">
        <v>0</v>
      </c>
    </row>
    <row r="36" spans="1:3" ht="63.75" hidden="1">
      <c r="A36" s="374" t="s">
        <v>998</v>
      </c>
      <c s="382" t="s">
        <v>999</v>
      </c>
      <c s="384">
        <v>0</v>
      </c>
    </row>
    <row r="37" spans="1:3" ht="25.5" hidden="1">
      <c r="A37" s="374" t="s">
        <v>1000</v>
      </c>
      <c s="382" t="s">
        <v>1001</v>
      </c>
      <c s="384"/>
    </row>
    <row r="38" spans="1:3" ht="63.75" hidden="1">
      <c r="A38" s="374" t="s">
        <v>1002</v>
      </c>
      <c s="382" t="s">
        <v>1003</v>
      </c>
      <c s="384">
        <v>0</v>
      </c>
    </row>
    <row r="39" spans="1:3" ht="25.5" hidden="1">
      <c r="A39" s="374" t="s">
        <v>1004</v>
      </c>
      <c s="382" t="s">
        <v>1005</v>
      </c>
      <c s="384">
        <v>0</v>
      </c>
    </row>
    <row r="40" spans="1:3" ht="12.75" hidden="1">
      <c r="A40" s="392"/>
      <c s="393"/>
      <c s="394"/>
    </row>
    <row r="41" spans="2:6" ht="12.75">
      <c r="B41" s="415"/>
      <c s="415"/>
      <c s="415"/>
      <c s="415"/>
      <c s="415"/>
    </row>
    <row r="42" spans="5:7" ht="111.75" customHeight="1">
      <c r="E42" s="417" t="s">
        <v>1169</v>
      </c>
      <c s="418"/>
      <c s="418"/>
    </row>
    <row r="43" spans="5:6" ht="30.75" customHeight="1">
      <c r="E43" s="395"/>
      <c s="395"/>
    </row>
    <row r="44" spans="5:6" ht="9" customHeight="1">
      <c r="E44" s="395"/>
      <c s="395"/>
    </row>
    <row r="45" spans="1:6" ht="28.5" customHeight="1">
      <c r="A45" s="416" t="s">
        <v>1170</v>
      </c>
      <c s="416"/>
      <c s="416"/>
      <c s="416"/>
      <c s="416"/>
      <c s="416"/>
    </row>
    <row r="46" spans="2:2" ht="12.75">
      <c r="B46" t="s">
        <v>367</v>
      </c>
    </row>
    <row r="47" spans="1:6" ht="25.5">
      <c r="A47" s="372" t="s">
        <v>304</v>
      </c>
      <c s="373" t="s">
        <v>305</v>
      </c>
      <c s="373" t="s">
        <v>306</v>
      </c>
      <c r="E47" s="373" t="s">
        <v>1161</v>
      </c>
      <c s="373" t="s">
        <v>1162</v>
      </c>
    </row>
    <row r="48" spans="1:6" ht="25.5">
      <c r="A48" s="396"/>
      <c s="397" t="s">
        <v>368</v>
      </c>
      <c s="373"/>
      <c r="E48" s="398">
        <v>1613</v>
      </c>
      <c s="412"/>
    </row>
    <row r="49" spans="1:6" ht="25.5">
      <c r="A49" s="399" t="s">
        <v>1163</v>
      </c>
      <c s="400" t="s">
        <v>369</v>
      </c>
      <c s="373"/>
      <c r="E49" s="398"/>
      <c s="412"/>
    </row>
    <row r="50" spans="1:6" ht="25.5">
      <c r="A50" s="399" t="s">
        <v>1164</v>
      </c>
      <c s="401" t="s">
        <v>370</v>
      </c>
      <c s="376">
        <v>3312</v>
      </c>
      <c r="E50" s="402">
        <v>1613</v>
      </c>
      <c s="413"/>
    </row>
    <row r="51" spans="1:6" ht="25.5">
      <c r="A51" s="396" t="s">
        <v>371</v>
      </c>
      <c s="403" t="s">
        <v>372</v>
      </c>
      <c s="404"/>
      <c r="E51" s="405"/>
      <c s="411" t="s">
        <v>1160</v>
      </c>
    </row>
    <row r="52" spans="1:6" ht="25.5">
      <c r="A52" s="399" t="s">
        <v>1167</v>
      </c>
      <c s="406" t="s">
        <v>373</v>
      </c>
      <c s="404"/>
      <c r="E52" s="405"/>
      <c s="411" t="s">
        <v>1160</v>
      </c>
    </row>
    <row r="53" spans="1:6" ht="38.25">
      <c r="A53" s="399" t="s">
        <v>1165</v>
      </c>
      <c s="406" t="s">
        <v>374</v>
      </c>
      <c r="E53" s="405"/>
      <c s="411" t="s">
        <v>1160</v>
      </c>
    </row>
    <row r="54" spans="1:6" ht="25.5">
      <c r="A54" s="399" t="s">
        <v>1168</v>
      </c>
      <c s="406" t="s">
        <v>375</v>
      </c>
      <c r="E54" s="405" t="s">
        <v>1160</v>
      </c>
      <c s="411" t="s">
        <v>1160</v>
      </c>
    </row>
    <row r="55" spans="1:6" ht="47.25" customHeight="1">
      <c r="A55" s="399" t="s">
        <v>1166</v>
      </c>
      <c s="406" t="s">
        <v>376</v>
      </c>
      <c r="E55" s="405" t="s">
        <v>1160</v>
      </c>
      <c s="411" t="s">
        <v>1160</v>
      </c>
    </row>
    <row r="56" spans="1:6" ht="25.5" hidden="1">
      <c r="A56" s="396" t="s">
        <v>377</v>
      </c>
      <c s="407" t="s">
        <v>378</v>
      </c>
      <c r="E56" s="405">
        <f>E57+E59</f>
        <v>0</v>
      </c>
      <c s="411" t="s">
        <v>1160</v>
      </c>
    </row>
    <row r="57" spans="1:6" ht="38.25" hidden="1">
      <c r="A57" s="399" t="s">
        <v>379</v>
      </c>
      <c s="406" t="s">
        <v>380</v>
      </c>
      <c r="E57" s="405"/>
      <c s="411" t="s">
        <v>1160</v>
      </c>
    </row>
    <row r="58" spans="1:6" ht="51" hidden="1">
      <c r="A58" s="399" t="s">
        <v>381</v>
      </c>
      <c s="406" t="s">
        <v>382</v>
      </c>
      <c r="E58" s="405"/>
      <c s="411" t="s">
        <v>1160</v>
      </c>
    </row>
    <row r="59" spans="1:6" ht="38.25" hidden="1">
      <c r="A59" s="399" t="s">
        <v>383</v>
      </c>
      <c s="406" t="s">
        <v>384</v>
      </c>
      <c s="374"/>
      <c s="374"/>
      <c s="405"/>
      <c s="411" t="s">
        <v>1160</v>
      </c>
    </row>
    <row r="60" spans="1:5" ht="39.75" customHeight="1" hidden="1">
      <c r="A60" s="399" t="s">
        <v>385</v>
      </c>
      <c s="406" t="s">
        <v>386</v>
      </c>
      <c s="374"/>
      <c s="374"/>
      <c s="405"/>
    </row>
    <row r="61" spans="1:6" ht="12.75" hidden="1">
      <c r="A61" s="408"/>
      <c s="409"/>
      <c s="392"/>
      <c s="392"/>
      <c s="392"/>
      <c t="s">
        <v>367</v>
      </c>
    </row>
    <row r="62" spans="1:5" ht="12.75" hidden="1">
      <c r="A62" s="408"/>
      <c s="409"/>
      <c s="392"/>
      <c s="392"/>
      <c s="392"/>
    </row>
    <row r="63" spans="1:5" ht="21" customHeight="1">
      <c r="A63" s="408"/>
      <c s="409"/>
      <c s="392"/>
      <c s="392"/>
      <c s="392"/>
    </row>
    <row r="64" spans="1:2" ht="15.75" customHeight="1">
      <c r="A64" s="370"/>
      <c s="410"/>
    </row>
  </sheetData>
  <mergeCells count="4">
    <mergeCell ref="B6:C6"/>
    <mergeCell ref="B41:F41"/>
    <mergeCell ref="A45:F45"/>
    <mergeCell ref="E42:G42"/>
  </mergeCells>
  <pageMargins left="0.75" right="0.75" top="1" bottom="1" header="0.5" footer="0.5"/>
  <pageSetup orientation="portrait" paperSize="9" scale="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Лист8"/>
  <dimension ref="A1:AB2071"/>
  <sheetViews>
    <sheetView view="pageBreakPreview" zoomScale="75" zoomScaleNormal="80" zoomScaleSheetLayoutView="75" workbookViewId="0" topLeftCell="A648">
      <selection pane="topLeft" activeCell="T624" sqref="T624"/>
    </sheetView>
  </sheetViews>
  <sheetFormatPr defaultColWidth="8.71428571428571" defaultRowHeight="12.75"/>
  <cols>
    <col min="1" max="1" width="59.1428571428571" style="1" customWidth="1"/>
    <col min="2" max="2" width="7" style="8" customWidth="1"/>
    <col min="3" max="3" width="7.28571428571429" style="9" customWidth="1"/>
    <col min="4" max="4" width="7" style="9" customWidth="1"/>
    <col min="5" max="5" width="9.71428571428571" style="9" customWidth="1"/>
    <col min="6" max="6" width="5.28571428571429" style="9" customWidth="1"/>
    <col min="7" max="7" width="16.4285714285714" style="10" hidden="1" customWidth="1"/>
    <col min="8" max="8" width="15.4285714285714" style="10" hidden="1" customWidth="1"/>
    <col min="9" max="9" width="17" style="10" hidden="1" customWidth="1"/>
    <col min="10" max="10" width="15.4285714285714" style="10" hidden="1" customWidth="1"/>
    <col min="11" max="13" width="17" style="10" hidden="1" customWidth="1"/>
    <col min="14" max="14" width="17.2857142857143" style="10" hidden="1" customWidth="1"/>
    <col min="15" max="15" width="17" style="10" customWidth="1"/>
    <col min="16" max="16" width="17.2857142857143" style="10" customWidth="1"/>
    <col min="17" max="17" width="17" style="10" customWidth="1"/>
    <col min="18" max="18" width="17.2857142857143" style="10" customWidth="1"/>
    <col min="19" max="19" width="17" style="10" customWidth="1"/>
    <col min="20" max="20" width="15" style="4" customWidth="1"/>
    <col min="21" max="22" width="8.71428571428571" style="11"/>
    <col min="23" max="16384" width="8.71428571428571" style="4"/>
  </cols>
  <sheetData>
    <row r="1" spans="9:19" ht="12.75">
      <c r="I1" s="2"/>
      <c s="2"/>
      <c r="L1" s="5"/>
      <c s="5"/>
      <c r="O1" s="5"/>
      <c s="435" t="s">
        <v>830</v>
      </c>
      <c s="435"/>
      <c s="435" t="s">
        <v>830</v>
      </c>
      <c s="435"/>
    </row>
    <row r="2" spans="6:19" ht="69.75" customHeight="1">
      <c r="F2" s="12"/>
      <c s="13"/>
      <c r="I2" s="1"/>
      <c s="1"/>
      <c r="L2" s="6"/>
      <c s="6"/>
      <c r="O2" s="6"/>
      <c s="436" t="s">
        <v>192</v>
      </c>
      <c s="436"/>
      <c s="436" t="s">
        <v>192</v>
      </c>
      <c s="436"/>
    </row>
    <row r="3" spans="6:19" ht="15.75" customHeight="1">
      <c r="F3" s="12"/>
      <c s="14"/>
      <c r="I3" s="3"/>
      <c s="3"/>
      <c s="3"/>
      <c s="3"/>
      <c s="3"/>
      <c s="3"/>
      <c s="3"/>
      <c s="3"/>
      <c s="3"/>
      <c s="3"/>
      <c s="3"/>
    </row>
    <row r="5" spans="1:19" ht="18.75">
      <c r="A5" s="453" t="s">
        <v>831</v>
      </c>
      <c s="453"/>
      <c s="453"/>
      <c s="453"/>
      <c s="453"/>
      <c s="453"/>
      <c s="453"/>
      <c s="453"/>
      <c s="453"/>
      <c s="453"/>
      <c s="453"/>
      <c s="453"/>
      <c s="453"/>
      <c s="453"/>
      <c s="453"/>
      <c s="453"/>
      <c s="453"/>
      <c s="367"/>
      <c s="367"/>
    </row>
    <row r="6" spans="1:19" ht="18.75" customHeight="1">
      <c r="A6" s="454" t="s">
        <v>832</v>
      </c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454"/>
      <c s="368"/>
      <c s="368"/>
    </row>
    <row r="7" spans="1:19" ht="16.5" thickBot="1">
      <c r="A7" s="455"/>
      <c s="455"/>
      <c s="455"/>
      <c s="455"/>
      <c s="455"/>
      <c s="455"/>
      <c s="15"/>
      <c s="15"/>
      <c s="15"/>
      <c s="15"/>
      <c s="15"/>
      <c s="15"/>
      <c s="15"/>
      <c s="15"/>
      <c s="15"/>
      <c s="15"/>
      <c s="15"/>
      <c s="15"/>
      <c s="15"/>
    </row>
    <row r="8" spans="1:22" s="315" customFormat="1" ht="13.5" customHeight="1" thickBot="1">
      <c r="A8" s="419" t="s">
        <v>412</v>
      </c>
      <c s="439" t="s">
        <v>833</v>
      </c>
      <c s="440"/>
      <c s="440"/>
      <c s="440"/>
      <c s="441"/>
      <c s="426" t="s">
        <v>834</v>
      </c>
      <c s="16" t="s">
        <v>835</v>
      </c>
      <c s="197" t="s">
        <v>835</v>
      </c>
      <c s="169"/>
      <c s="439" t="s">
        <v>835</v>
      </c>
      <c s="456"/>
      <c s="456"/>
      <c s="456"/>
      <c s="456"/>
      <c s="456"/>
      <c s="457"/>
      <c s="369"/>
      <c s="369"/>
      <c r="U8" s="316"/>
      <c s="316"/>
    </row>
    <row r="9" spans="1:22" s="315" customFormat="1" ht="13.5" customHeight="1" thickBot="1">
      <c r="A9" s="438"/>
      <c s="439" t="s">
        <v>836</v>
      </c>
      <c s="440"/>
      <c s="440"/>
      <c s="440"/>
      <c s="441"/>
      <c s="427"/>
      <c s="419" t="s">
        <v>837</v>
      </c>
      <c s="419" t="s">
        <v>413</v>
      </c>
      <c s="421" t="s">
        <v>837</v>
      </c>
      <c s="419" t="s">
        <v>413</v>
      </c>
      <c s="419" t="s">
        <v>837</v>
      </c>
      <c s="419" t="s">
        <v>413</v>
      </c>
      <c s="419" t="s">
        <v>837</v>
      </c>
      <c s="419" t="s">
        <v>484</v>
      </c>
      <c s="419" t="s">
        <v>837</v>
      </c>
      <c s="419" t="s">
        <v>484</v>
      </c>
      <c s="419" t="s">
        <v>837</v>
      </c>
      <c s="419" t="s">
        <v>484</v>
      </c>
      <c r="U9" s="316"/>
      <c s="316"/>
    </row>
    <row r="10" spans="1:22" s="315" customFormat="1" ht="39" thickBot="1">
      <c r="A10" s="420"/>
      <c s="16" t="s">
        <v>838</v>
      </c>
      <c s="18" t="s">
        <v>839</v>
      </c>
      <c s="18" t="s">
        <v>840</v>
      </c>
      <c s="18" t="s">
        <v>841</v>
      </c>
      <c s="18" t="s">
        <v>842</v>
      </c>
      <c s="428"/>
      <c s="420"/>
      <c s="420"/>
      <c s="422"/>
      <c s="420"/>
      <c s="420"/>
      <c s="420"/>
      <c s="420"/>
      <c s="420"/>
      <c s="420"/>
      <c s="420"/>
      <c s="420"/>
      <c s="420"/>
      <c r="U10" s="316"/>
      <c s="316"/>
    </row>
    <row r="11" spans="1:22" s="315" customFormat="1" ht="13.5" thickBot="1">
      <c r="A11" s="17"/>
      <c s="16"/>
      <c s="19"/>
      <c s="18"/>
      <c s="18"/>
      <c s="19"/>
      <c s="203"/>
      <c s="17"/>
      <c s="20"/>
      <c s="198"/>
      <c s="21"/>
      <c s="17"/>
      <c s="21"/>
      <c s="17"/>
      <c s="22"/>
      <c s="17"/>
      <c s="22"/>
      <c s="17"/>
      <c s="22"/>
      <c r="U11" s="316"/>
      <c s="316"/>
    </row>
    <row r="12" spans="1:22" s="315" customFormat="1" ht="14.25" thickTop="1" thickBot="1">
      <c r="A12" s="204">
        <v>1</v>
      </c>
      <c s="204">
        <v>2</v>
      </c>
      <c s="208">
        <v>3</v>
      </c>
      <c s="209">
        <v>4</v>
      </c>
      <c s="209">
        <v>5</v>
      </c>
      <c s="208">
        <v>6</v>
      </c>
      <c s="204"/>
      <c s="204">
        <v>7</v>
      </c>
      <c s="204">
        <v>8</v>
      </c>
      <c s="319">
        <v>7</v>
      </c>
      <c s="206">
        <v>7</v>
      </c>
      <c s="204">
        <v>7</v>
      </c>
      <c s="205">
        <v>7</v>
      </c>
      <c s="204">
        <v>7</v>
      </c>
      <c s="207">
        <v>8</v>
      </c>
      <c s="204">
        <v>7</v>
      </c>
      <c s="207">
        <v>8</v>
      </c>
      <c s="204">
        <v>7</v>
      </c>
      <c s="207">
        <v>8</v>
      </c>
      <c r="U12" s="316"/>
      <c s="316"/>
    </row>
    <row r="13" spans="1:22" s="28" customFormat="1" ht="30" customHeight="1" hidden="1" thickBot="1">
      <c r="A13" s="429" t="s">
        <v>843</v>
      </c>
      <c s="430"/>
      <c s="430"/>
      <c s="430"/>
      <c s="430"/>
      <c s="431"/>
      <c s="23">
        <f t="shared" si="0" ref="G13:O13">G14+G25+G203+G208</f>
        <v>23555.900000000001</v>
      </c>
      <c s="23">
        <f t="shared" si="0"/>
        <v>5866.0000000000009</v>
      </c>
      <c s="23">
        <f t="shared" si="0"/>
        <v>29421.900000000001</v>
      </c>
      <c s="177">
        <f t="shared" si="0"/>
        <v>0</v>
      </c>
      <c s="233">
        <f t="shared" si="0"/>
        <v>29421.900000000001</v>
      </c>
      <c s="210">
        <f>L14+L25+L203+L208</f>
        <v>0</v>
      </c>
      <c s="211">
        <f>M14+M25+M203+M208</f>
        <v>29421.900000000001</v>
      </c>
      <c s="210">
        <f t="shared" si="0"/>
        <v>-29421.899999999998</v>
      </c>
      <c s="212">
        <f t="shared" si="0"/>
        <v>0</v>
      </c>
      <c s="210">
        <f>P14+P25+P203+P208</f>
        <v>0</v>
      </c>
      <c s="212">
        <f>Q14+Q25+Q203+Q208</f>
        <v>0</v>
      </c>
      <c s="210">
        <f>R14+R25+R203+R208</f>
        <v>0</v>
      </c>
      <c s="212">
        <f>S14+S25+S203+S208</f>
        <v>0</v>
      </c>
      <c s="26"/>
      <c s="27"/>
      <c s="27"/>
    </row>
    <row r="14" spans="1:22" s="33" customFormat="1" ht="13.5" hidden="1">
      <c r="A14" s="290" t="s">
        <v>844</v>
      </c>
      <c s="29" t="s">
        <v>845</v>
      </c>
      <c s="29" t="s">
        <v>427</v>
      </c>
      <c s="29"/>
      <c s="29"/>
      <c s="29"/>
      <c s="30">
        <f t="shared" si="1" ref="G14:S14">G15</f>
        <v>0</v>
      </c>
      <c s="30">
        <f t="shared" si="1"/>
        <v>0</v>
      </c>
      <c s="30">
        <f t="shared" si="1"/>
        <v>0</v>
      </c>
      <c s="172">
        <f t="shared" si="1"/>
        <v>0</v>
      </c>
      <c s="214">
        <f t="shared" si="1"/>
        <v>0</v>
      </c>
      <c s="213">
        <f t="shared" si="1"/>
        <v>0</v>
      </c>
      <c s="213">
        <f t="shared" si="1"/>
        <v>0</v>
      </c>
      <c s="213">
        <f t="shared" si="1"/>
        <v>0</v>
      </c>
      <c s="215">
        <f t="shared" si="1"/>
        <v>0</v>
      </c>
      <c s="213">
        <f t="shared" si="1"/>
        <v>0</v>
      </c>
      <c s="215">
        <f t="shared" si="1"/>
        <v>0</v>
      </c>
      <c s="213">
        <f t="shared" si="1"/>
        <v>0</v>
      </c>
      <c s="215">
        <f t="shared" si="1"/>
        <v>0</v>
      </c>
      <c s="31"/>
      <c s="32"/>
      <c s="32"/>
    </row>
    <row r="15" spans="1:22" s="33" customFormat="1" ht="13.5" hidden="1">
      <c r="A15" s="291" t="s">
        <v>846</v>
      </c>
      <c s="34" t="s">
        <v>845</v>
      </c>
      <c s="34" t="s">
        <v>427</v>
      </c>
      <c s="34" t="s">
        <v>421</v>
      </c>
      <c s="34"/>
      <c s="34"/>
      <c s="35">
        <f t="shared" si="2" ref="G15:S16">G16</f>
        <v>0</v>
      </c>
      <c s="35">
        <f t="shared" si="2"/>
        <v>0</v>
      </c>
      <c s="35">
        <f t="shared" si="2"/>
        <v>0</v>
      </c>
      <c s="170">
        <f t="shared" si="2"/>
        <v>0</v>
      </c>
      <c s="218">
        <f t="shared" si="2"/>
        <v>0</v>
      </c>
      <c s="216">
        <f t="shared" si="2"/>
        <v>0</v>
      </c>
      <c s="216">
        <f t="shared" si="2"/>
        <v>0</v>
      </c>
      <c s="216">
        <f t="shared" si="2"/>
        <v>0</v>
      </c>
      <c s="219">
        <f t="shared" si="2"/>
        <v>0</v>
      </c>
      <c s="216">
        <f t="shared" si="2"/>
        <v>0</v>
      </c>
      <c s="219">
        <f t="shared" si="2"/>
        <v>0</v>
      </c>
      <c s="216">
        <f t="shared" si="2"/>
        <v>0</v>
      </c>
      <c s="219">
        <f t="shared" si="2"/>
        <v>0</v>
      </c>
      <c s="31"/>
      <c s="32"/>
      <c s="32"/>
    </row>
    <row r="16" spans="1:22" s="33" customFormat="1" ht="13.5" hidden="1">
      <c r="A16" s="292" t="s">
        <v>847</v>
      </c>
      <c s="36" t="s">
        <v>845</v>
      </c>
      <c s="36" t="s">
        <v>427</v>
      </c>
      <c s="36" t="s">
        <v>421</v>
      </c>
      <c s="36" t="s">
        <v>848</v>
      </c>
      <c s="36"/>
      <c s="35">
        <f t="shared" si="2"/>
        <v>0</v>
      </c>
      <c s="35">
        <f t="shared" si="2"/>
        <v>0</v>
      </c>
      <c s="35">
        <f t="shared" si="2"/>
        <v>0</v>
      </c>
      <c s="170">
        <f t="shared" si="2"/>
        <v>0</v>
      </c>
      <c s="218">
        <f t="shared" si="2"/>
        <v>0</v>
      </c>
      <c s="216">
        <f t="shared" si="2"/>
        <v>0</v>
      </c>
      <c s="216">
        <f t="shared" si="2"/>
        <v>0</v>
      </c>
      <c s="216">
        <f t="shared" si="2"/>
        <v>0</v>
      </c>
      <c s="219">
        <f t="shared" si="2"/>
        <v>0</v>
      </c>
      <c s="216">
        <f t="shared" si="2"/>
        <v>0</v>
      </c>
      <c s="219">
        <f t="shared" si="2"/>
        <v>0</v>
      </c>
      <c s="216">
        <f t="shared" si="2"/>
        <v>0</v>
      </c>
      <c s="219">
        <f t="shared" si="2"/>
        <v>0</v>
      </c>
      <c s="31"/>
      <c s="32"/>
      <c s="32"/>
    </row>
    <row r="17" spans="1:22" s="33" customFormat="1" ht="13.5" hidden="1">
      <c r="A17" s="292" t="s">
        <v>849</v>
      </c>
      <c s="36" t="s">
        <v>845</v>
      </c>
      <c s="36" t="s">
        <v>427</v>
      </c>
      <c s="36" t="s">
        <v>421</v>
      </c>
      <c s="36" t="s">
        <v>850</v>
      </c>
      <c s="36"/>
      <c s="37">
        <f t="shared" si="3" ref="G17:O17">G18+G23+G19+G20+G22+G21</f>
        <v>0</v>
      </c>
      <c s="37">
        <f t="shared" si="3"/>
        <v>0</v>
      </c>
      <c s="37">
        <f t="shared" si="3"/>
        <v>0</v>
      </c>
      <c s="173">
        <f t="shared" si="3"/>
        <v>0</v>
      </c>
      <c s="222">
        <f t="shared" si="3"/>
        <v>0</v>
      </c>
      <c s="220">
        <f>L18+L23+L19+L20+L22+L21</f>
        <v>0</v>
      </c>
      <c s="220">
        <f>M18+M23+M19+M20+M22+M21</f>
        <v>0</v>
      </c>
      <c s="220">
        <f t="shared" si="3"/>
        <v>0</v>
      </c>
      <c s="223">
        <f t="shared" si="3"/>
        <v>0</v>
      </c>
      <c s="220">
        <f>P18+P23+P19+P20+P22+P21</f>
        <v>0</v>
      </c>
      <c s="223">
        <f>Q18+Q23+Q19+Q20+Q22+Q21</f>
        <v>0</v>
      </c>
      <c s="220">
        <f>R18+R23+R19+R20+R22+R21</f>
        <v>0</v>
      </c>
      <c s="223">
        <f>S18+S23+S19+S20+S22+S21</f>
        <v>0</v>
      </c>
      <c s="31"/>
      <c s="32"/>
      <c s="32"/>
    </row>
    <row r="18" spans="1:22" s="33" customFormat="1" ht="13.5" hidden="1">
      <c r="A18" s="292" t="s">
        <v>851</v>
      </c>
      <c s="36" t="s">
        <v>845</v>
      </c>
      <c s="36" t="s">
        <v>427</v>
      </c>
      <c s="36" t="s">
        <v>421</v>
      </c>
      <c s="36" t="s">
        <v>850</v>
      </c>
      <c s="36" t="s">
        <v>852</v>
      </c>
      <c s="35"/>
      <c s="35"/>
      <c s="35">
        <f>G18+H18</f>
        <v>0</v>
      </c>
      <c s="170"/>
      <c s="218">
        <f>I18+J18</f>
        <v>0</v>
      </c>
      <c s="216"/>
      <c s="216">
        <f>K18+L18</f>
        <v>0</v>
      </c>
      <c s="216"/>
      <c s="219">
        <f>K18+N18</f>
        <v>0</v>
      </c>
      <c s="216"/>
      <c s="219">
        <f>M18+P18</f>
        <v>0</v>
      </c>
      <c s="216"/>
      <c s="219">
        <f>O18+R18</f>
        <v>0</v>
      </c>
      <c s="31"/>
      <c s="32"/>
      <c s="32"/>
    </row>
    <row r="19" spans="1:22" s="33" customFormat="1" ht="13.5" hidden="1">
      <c r="A19" s="292" t="s">
        <v>853</v>
      </c>
      <c s="36" t="s">
        <v>845</v>
      </c>
      <c s="36" t="s">
        <v>427</v>
      </c>
      <c s="36" t="s">
        <v>421</v>
      </c>
      <c s="36" t="s">
        <v>850</v>
      </c>
      <c s="36" t="s">
        <v>854</v>
      </c>
      <c s="35"/>
      <c s="35"/>
      <c s="35">
        <f t="shared" si="4" ref="I19:I24">G19+H19</f>
        <v>0</v>
      </c>
      <c s="170"/>
      <c s="218">
        <f>I19+J19</f>
        <v>0</v>
      </c>
      <c s="216"/>
      <c s="216">
        <f>K19+L19</f>
        <v>0</v>
      </c>
      <c s="216"/>
      <c s="219">
        <f>K19+N19</f>
        <v>0</v>
      </c>
      <c s="216"/>
      <c s="219">
        <f>M19+P19</f>
        <v>0</v>
      </c>
      <c s="216"/>
      <c s="219">
        <f>O19+R19</f>
        <v>0</v>
      </c>
      <c s="31"/>
      <c s="32"/>
      <c s="32"/>
    </row>
    <row r="20" spans="1:22" s="33" customFormat="1" ht="13.5" hidden="1">
      <c r="A20" s="292" t="s">
        <v>1041</v>
      </c>
      <c s="36" t="s">
        <v>845</v>
      </c>
      <c s="36" t="s">
        <v>427</v>
      </c>
      <c s="36" t="s">
        <v>421</v>
      </c>
      <c s="36" t="s">
        <v>850</v>
      </c>
      <c s="36" t="s">
        <v>1042</v>
      </c>
      <c s="35"/>
      <c s="35"/>
      <c s="35">
        <f t="shared" si="4"/>
        <v>0</v>
      </c>
      <c s="170"/>
      <c s="218">
        <f>I20+J20</f>
        <v>0</v>
      </c>
      <c s="216"/>
      <c s="216">
        <f>K20+L20</f>
        <v>0</v>
      </c>
      <c s="216"/>
      <c s="219">
        <f>K20+N20</f>
        <v>0</v>
      </c>
      <c s="216"/>
      <c s="219">
        <f>M20+P20</f>
        <v>0</v>
      </c>
      <c s="216"/>
      <c s="219">
        <f>O20+R20</f>
        <v>0</v>
      </c>
      <c s="31"/>
      <c s="32"/>
      <c s="32"/>
    </row>
    <row r="21" spans="1:22" s="33" customFormat="1" ht="26.25" hidden="1">
      <c r="A21" s="292" t="s">
        <v>1043</v>
      </c>
      <c s="36" t="s">
        <v>845</v>
      </c>
      <c s="36" t="s">
        <v>427</v>
      </c>
      <c s="36" t="s">
        <v>421</v>
      </c>
      <c s="36" t="s">
        <v>850</v>
      </c>
      <c s="36" t="s">
        <v>1044</v>
      </c>
      <c s="35"/>
      <c s="35"/>
      <c s="35">
        <f t="shared" si="4"/>
        <v>0</v>
      </c>
      <c s="170"/>
      <c s="218">
        <f>I21+J21</f>
        <v>0</v>
      </c>
      <c s="216"/>
      <c s="216">
        <f>K21+L21</f>
        <v>0</v>
      </c>
      <c s="216"/>
      <c s="219">
        <f>K21+N21</f>
        <v>0</v>
      </c>
      <c s="216"/>
      <c s="219">
        <f>M21+P21</f>
        <v>0</v>
      </c>
      <c s="216"/>
      <c s="219">
        <f>O21+R21</f>
        <v>0</v>
      </c>
      <c s="31"/>
      <c s="32"/>
      <c s="32"/>
    </row>
    <row r="22" spans="1:22" s="33" customFormat="1" ht="26.25" hidden="1">
      <c r="A22" s="292" t="s">
        <v>1045</v>
      </c>
      <c s="36" t="s">
        <v>845</v>
      </c>
      <c s="36" t="s">
        <v>427</v>
      </c>
      <c s="36" t="s">
        <v>421</v>
      </c>
      <c s="36" t="s">
        <v>850</v>
      </c>
      <c s="36" t="s">
        <v>1046</v>
      </c>
      <c s="35"/>
      <c s="35"/>
      <c s="35">
        <f t="shared" si="4"/>
        <v>0</v>
      </c>
      <c s="170"/>
      <c s="218">
        <f>I22+J22</f>
        <v>0</v>
      </c>
      <c s="216"/>
      <c s="216">
        <f>K22+L22</f>
        <v>0</v>
      </c>
      <c s="216"/>
      <c s="219">
        <f>K22+N22</f>
        <v>0</v>
      </c>
      <c s="216"/>
      <c s="219">
        <f>M22+P22</f>
        <v>0</v>
      </c>
      <c s="216"/>
      <c s="219">
        <f>O22+R22</f>
        <v>0</v>
      </c>
      <c s="31"/>
      <c s="32"/>
      <c s="32"/>
    </row>
    <row r="23" spans="1:22" s="33" customFormat="1" ht="26.25" hidden="1">
      <c r="A23" s="292" t="s">
        <v>1047</v>
      </c>
      <c s="36" t="s">
        <v>845</v>
      </c>
      <c s="36" t="s">
        <v>427</v>
      </c>
      <c s="36" t="s">
        <v>421</v>
      </c>
      <c s="36" t="s">
        <v>1048</v>
      </c>
      <c s="36"/>
      <c s="35">
        <f t="shared" si="5" ref="G23:S23">G24</f>
        <v>0</v>
      </c>
      <c s="35">
        <f t="shared" si="5"/>
        <v>0</v>
      </c>
      <c s="35">
        <f t="shared" si="5"/>
        <v>0</v>
      </c>
      <c s="170">
        <f t="shared" si="5"/>
        <v>0</v>
      </c>
      <c s="218">
        <f t="shared" si="5"/>
        <v>0</v>
      </c>
      <c s="216">
        <f t="shared" si="5"/>
        <v>0</v>
      </c>
      <c s="216">
        <f t="shared" si="5"/>
        <v>0</v>
      </c>
      <c s="216">
        <f t="shared" si="5"/>
        <v>0</v>
      </c>
      <c s="219">
        <f t="shared" si="5"/>
        <v>0</v>
      </c>
      <c s="216">
        <f t="shared" si="5"/>
        <v>0</v>
      </c>
      <c s="219">
        <f t="shared" si="5"/>
        <v>0</v>
      </c>
      <c s="216">
        <f t="shared" si="5"/>
        <v>0</v>
      </c>
      <c s="219">
        <f t="shared" si="5"/>
        <v>0</v>
      </c>
      <c s="31"/>
      <c s="32"/>
      <c s="32"/>
    </row>
    <row r="24" spans="1:22" s="33" customFormat="1" ht="13.5" hidden="1">
      <c r="A24" s="292" t="s">
        <v>851</v>
      </c>
      <c s="36" t="s">
        <v>845</v>
      </c>
      <c s="36" t="s">
        <v>427</v>
      </c>
      <c s="36" t="s">
        <v>421</v>
      </c>
      <c s="36" t="s">
        <v>1048</v>
      </c>
      <c s="36" t="s">
        <v>852</v>
      </c>
      <c s="35"/>
      <c s="35"/>
      <c s="35">
        <f t="shared" si="4"/>
        <v>0</v>
      </c>
      <c s="170"/>
      <c s="218">
        <f>I24+J24</f>
        <v>0</v>
      </c>
      <c s="216"/>
      <c s="216">
        <f>K24+L24</f>
        <v>0</v>
      </c>
      <c s="216"/>
      <c s="219">
        <f>K24+N24</f>
        <v>0</v>
      </c>
      <c s="216"/>
      <c s="219">
        <f>M24+P24</f>
        <v>0</v>
      </c>
      <c s="216"/>
      <c s="219">
        <f>O24+R24</f>
        <v>0</v>
      </c>
      <c s="31"/>
      <c s="32"/>
      <c s="32"/>
    </row>
    <row r="25" spans="1:22" s="41" customFormat="1" ht="13.5" hidden="1">
      <c r="A25" s="291" t="s">
        <v>1049</v>
      </c>
      <c s="34" t="s">
        <v>845</v>
      </c>
      <c s="34" t="s">
        <v>435</v>
      </c>
      <c s="34"/>
      <c s="34"/>
      <c s="38"/>
      <c s="39">
        <f t="shared" si="6" ref="G25:O25">G26+G55+G105+G120+G126+G134+G91+G196+G175</f>
        <v>23555.900000000001</v>
      </c>
      <c s="39">
        <f t="shared" si="6"/>
        <v>5866.0000000000009</v>
      </c>
      <c s="39">
        <f t="shared" si="6"/>
        <v>29421.900000000001</v>
      </c>
      <c s="175">
        <f t="shared" si="6"/>
        <v>0</v>
      </c>
      <c s="218">
        <f t="shared" si="6"/>
        <v>29421.900000000001</v>
      </c>
      <c s="224">
        <f>L26+L55+L105+L120+L126+L134+L91+L196+L175</f>
        <v>0</v>
      </c>
      <c s="224">
        <f>M26+M55+M105+M120+M126+M134+M91+M196+M175</f>
        <v>29421.900000000001</v>
      </c>
      <c s="224">
        <f t="shared" si="6"/>
        <v>-29421.899999999998</v>
      </c>
      <c s="226">
        <f t="shared" si="6"/>
        <v>0</v>
      </c>
      <c s="224">
        <f>P26+P55+P105+P120+P126+P134+P91+P196+P175</f>
        <v>0</v>
      </c>
      <c s="226">
        <f>Q26+Q55+Q105+Q120+Q126+Q134+Q91+Q196+Q175</f>
        <v>0</v>
      </c>
      <c s="224">
        <f>R26+R55+R105+R120+R126+R134+R91+R196+R175</f>
        <v>0</v>
      </c>
      <c s="226">
        <f>S26+S55+S105+S120+S126+S134+S91+S196+S175</f>
        <v>0</v>
      </c>
      <c s="31"/>
      <c s="40"/>
      <c s="40"/>
    </row>
    <row r="26" spans="1:22" s="41" customFormat="1" ht="13.5" hidden="1">
      <c r="A26" s="291" t="s">
        <v>454</v>
      </c>
      <c s="34" t="s">
        <v>845</v>
      </c>
      <c s="34" t="s">
        <v>435</v>
      </c>
      <c s="34" t="s">
        <v>414</v>
      </c>
      <c s="34"/>
      <c s="38"/>
      <c s="39">
        <f t="shared" si="7" ref="G26:O26">G27+G34+G43</f>
        <v>13990.9</v>
      </c>
      <c s="35">
        <f t="shared" si="7"/>
        <v>10394.540000000001</v>
      </c>
      <c s="35">
        <f t="shared" si="7"/>
        <v>24385.440000000002</v>
      </c>
      <c s="170">
        <f t="shared" si="7"/>
        <v>0</v>
      </c>
      <c s="218">
        <f t="shared" si="7"/>
        <v>24385.440000000002</v>
      </c>
      <c s="216">
        <f>L27+L34+L43</f>
        <v>0</v>
      </c>
      <c s="216">
        <f>M27+M34+M43</f>
        <v>24385.440000000002</v>
      </c>
      <c s="216">
        <f t="shared" si="7"/>
        <v>-24385.439999999999</v>
      </c>
      <c s="219">
        <f t="shared" si="7"/>
        <v>0</v>
      </c>
      <c s="216">
        <f>P27+P34+P43</f>
        <v>0</v>
      </c>
      <c s="219">
        <f>Q27+Q34+Q43</f>
        <v>0</v>
      </c>
      <c s="216">
        <f>R27+R34+R43</f>
        <v>0</v>
      </c>
      <c s="219">
        <f>S27+S34+S43</f>
        <v>0</v>
      </c>
      <c s="31"/>
      <c s="40"/>
      <c s="40"/>
    </row>
    <row r="27" spans="1:22" s="33" customFormat="1" ht="26.25" hidden="1">
      <c r="A27" s="292" t="s">
        <v>1050</v>
      </c>
      <c s="36" t="s">
        <v>845</v>
      </c>
      <c s="36" t="s">
        <v>435</v>
      </c>
      <c s="36" t="s">
        <v>414</v>
      </c>
      <c s="36" t="s">
        <v>1051</v>
      </c>
      <c s="42"/>
      <c s="39">
        <f t="shared" si="8" ref="G27:S27">G28</f>
        <v>0</v>
      </c>
      <c s="35">
        <f t="shared" si="8"/>
        <v>0</v>
      </c>
      <c s="35">
        <f t="shared" si="8"/>
        <v>0</v>
      </c>
      <c s="170">
        <f t="shared" si="8"/>
        <v>0</v>
      </c>
      <c s="218">
        <f t="shared" si="8"/>
        <v>0</v>
      </c>
      <c s="216">
        <f t="shared" si="8"/>
        <v>0</v>
      </c>
      <c s="216">
        <f t="shared" si="8"/>
        <v>0</v>
      </c>
      <c s="216">
        <f t="shared" si="8"/>
        <v>0</v>
      </c>
      <c s="219">
        <f t="shared" si="8"/>
        <v>0</v>
      </c>
      <c s="216">
        <f t="shared" si="8"/>
        <v>0</v>
      </c>
      <c s="219">
        <f t="shared" si="8"/>
        <v>0</v>
      </c>
      <c s="216">
        <f t="shared" si="8"/>
        <v>0</v>
      </c>
      <c s="219">
        <f t="shared" si="8"/>
        <v>0</v>
      </c>
      <c s="31"/>
      <c s="32"/>
      <c s="32"/>
    </row>
    <row r="28" spans="1:22" s="33" customFormat="1" ht="13.5" hidden="1">
      <c r="A28" s="292" t="s">
        <v>849</v>
      </c>
      <c s="36" t="s">
        <v>845</v>
      </c>
      <c s="36" t="s">
        <v>435</v>
      </c>
      <c s="36" t="s">
        <v>414</v>
      </c>
      <c s="36" t="s">
        <v>1052</v>
      </c>
      <c s="42"/>
      <c s="39">
        <f t="shared" si="9" ref="G28:O28">G29+G32+G30+G31</f>
        <v>0</v>
      </c>
      <c s="35">
        <f t="shared" si="9"/>
        <v>0</v>
      </c>
      <c s="35">
        <f t="shared" si="9"/>
        <v>0</v>
      </c>
      <c s="170">
        <f t="shared" si="9"/>
        <v>0</v>
      </c>
      <c s="218">
        <f t="shared" si="9"/>
        <v>0</v>
      </c>
      <c s="216">
        <f>L29+L32+L30+L31</f>
        <v>0</v>
      </c>
      <c s="216">
        <f>M29+M32+M30+M31</f>
        <v>0</v>
      </c>
      <c s="216">
        <f t="shared" si="9"/>
        <v>0</v>
      </c>
      <c s="219">
        <f t="shared" si="9"/>
        <v>0</v>
      </c>
      <c s="216">
        <f>P29+P32+P30+P31</f>
        <v>0</v>
      </c>
      <c s="219">
        <f>Q29+Q32+Q30+Q31</f>
        <v>0</v>
      </c>
      <c s="216">
        <f>R29+R32+R30+R31</f>
        <v>0</v>
      </c>
      <c s="219">
        <f>S29+S32+S30+S31</f>
        <v>0</v>
      </c>
      <c s="31"/>
      <c s="32"/>
      <c s="32"/>
    </row>
    <row r="29" spans="1:22" s="33" customFormat="1" ht="13.5" hidden="1">
      <c r="A29" s="292" t="s">
        <v>851</v>
      </c>
      <c s="36" t="s">
        <v>845</v>
      </c>
      <c s="36" t="s">
        <v>435</v>
      </c>
      <c s="36" t="s">
        <v>414</v>
      </c>
      <c s="36" t="s">
        <v>1052</v>
      </c>
      <c s="42" t="s">
        <v>852</v>
      </c>
      <c s="39"/>
      <c s="35"/>
      <c s="35">
        <f>G29+H29</f>
        <v>0</v>
      </c>
      <c s="170"/>
      <c s="218">
        <f>I29+J29</f>
        <v>0</v>
      </c>
      <c s="216"/>
      <c s="216">
        <f>K29+L29</f>
        <v>0</v>
      </c>
      <c s="216"/>
      <c s="219">
        <f>K29+N29</f>
        <v>0</v>
      </c>
      <c s="216"/>
      <c s="219">
        <f>M29+P29</f>
        <v>0</v>
      </c>
      <c s="216"/>
      <c s="219">
        <f>O29+R29</f>
        <v>0</v>
      </c>
      <c s="31"/>
      <c s="32"/>
      <c s="32"/>
    </row>
    <row r="30" spans="1:22" s="33" customFormat="1" ht="13.5" hidden="1">
      <c r="A30" s="292" t="s">
        <v>853</v>
      </c>
      <c s="36" t="s">
        <v>845</v>
      </c>
      <c s="36" t="s">
        <v>435</v>
      </c>
      <c s="36" t="s">
        <v>414</v>
      </c>
      <c s="36" t="s">
        <v>1052</v>
      </c>
      <c s="42" t="s">
        <v>854</v>
      </c>
      <c s="39"/>
      <c s="35"/>
      <c s="35">
        <f>G30+H30</f>
        <v>0</v>
      </c>
      <c s="170"/>
      <c s="218">
        <f>I30+J30</f>
        <v>0</v>
      </c>
      <c s="216"/>
      <c s="216">
        <f>K30+L30</f>
        <v>0</v>
      </c>
      <c s="216"/>
      <c s="219">
        <f>K30+N30</f>
        <v>0</v>
      </c>
      <c s="216"/>
      <c s="219">
        <f>M30+P30</f>
        <v>0</v>
      </c>
      <c s="216"/>
      <c s="219">
        <f>O30+R30</f>
        <v>0</v>
      </c>
      <c s="31"/>
      <c s="32"/>
      <c s="32"/>
    </row>
    <row r="31" spans="1:22" s="33" customFormat="1" ht="13.5" hidden="1">
      <c r="A31" s="292" t="s">
        <v>1041</v>
      </c>
      <c s="36" t="s">
        <v>845</v>
      </c>
      <c s="36" t="s">
        <v>435</v>
      </c>
      <c s="36" t="s">
        <v>414</v>
      </c>
      <c s="36" t="s">
        <v>1052</v>
      </c>
      <c s="42" t="s">
        <v>1042</v>
      </c>
      <c s="39"/>
      <c s="35"/>
      <c s="35">
        <f>G31+H31</f>
        <v>0</v>
      </c>
      <c s="170"/>
      <c s="218">
        <f>I31+J31</f>
        <v>0</v>
      </c>
      <c s="216"/>
      <c s="216">
        <f>K31+L31</f>
        <v>0</v>
      </c>
      <c s="216"/>
      <c s="219">
        <f>K31+N31</f>
        <v>0</v>
      </c>
      <c s="216"/>
      <c s="219">
        <f>M31+P31</f>
        <v>0</v>
      </c>
      <c s="216"/>
      <c s="219">
        <f>O31+R31</f>
        <v>0</v>
      </c>
      <c s="31"/>
      <c s="32"/>
      <c s="32"/>
    </row>
    <row r="32" spans="1:22" s="33" customFormat="1" ht="26.25" hidden="1">
      <c r="A32" s="292" t="s">
        <v>1047</v>
      </c>
      <c s="36" t="s">
        <v>845</v>
      </c>
      <c s="36" t="s">
        <v>435</v>
      </c>
      <c s="36" t="s">
        <v>414</v>
      </c>
      <c s="36" t="s">
        <v>1053</v>
      </c>
      <c s="42"/>
      <c s="39">
        <f t="shared" si="10" ref="G32:S32">G33</f>
        <v>0</v>
      </c>
      <c s="35">
        <f t="shared" si="10"/>
        <v>0</v>
      </c>
      <c s="35">
        <f t="shared" si="10"/>
        <v>0</v>
      </c>
      <c s="170">
        <f t="shared" si="10"/>
        <v>0</v>
      </c>
      <c s="218">
        <f t="shared" si="10"/>
        <v>0</v>
      </c>
      <c s="216">
        <f t="shared" si="10"/>
        <v>0</v>
      </c>
      <c s="216">
        <f t="shared" si="10"/>
        <v>0</v>
      </c>
      <c s="216">
        <f t="shared" si="10"/>
        <v>0</v>
      </c>
      <c s="219">
        <f t="shared" si="10"/>
        <v>0</v>
      </c>
      <c s="216">
        <f t="shared" si="10"/>
        <v>0</v>
      </c>
      <c s="219">
        <f t="shared" si="10"/>
        <v>0</v>
      </c>
      <c s="216">
        <f t="shared" si="10"/>
        <v>0</v>
      </c>
      <c s="219">
        <f t="shared" si="10"/>
        <v>0</v>
      </c>
      <c s="31"/>
      <c s="32"/>
      <c s="32"/>
    </row>
    <row r="33" spans="1:22" s="33" customFormat="1" ht="13.5" hidden="1">
      <c r="A33" s="292" t="s">
        <v>851</v>
      </c>
      <c s="36" t="s">
        <v>845</v>
      </c>
      <c s="36" t="s">
        <v>435</v>
      </c>
      <c s="36" t="s">
        <v>414</v>
      </c>
      <c s="36" t="s">
        <v>1053</v>
      </c>
      <c s="42" t="s">
        <v>852</v>
      </c>
      <c s="39"/>
      <c s="35"/>
      <c s="35">
        <f>G33+H33</f>
        <v>0</v>
      </c>
      <c s="170"/>
      <c s="218">
        <f>I33+J33</f>
        <v>0</v>
      </c>
      <c s="216"/>
      <c s="216">
        <f>K33+L33</f>
        <v>0</v>
      </c>
      <c s="216"/>
      <c s="219">
        <f>K33+N33</f>
        <v>0</v>
      </c>
      <c s="216"/>
      <c s="219">
        <f>M33+P33</f>
        <v>0</v>
      </c>
      <c s="216"/>
      <c s="219">
        <f>O33+R33</f>
        <v>0</v>
      </c>
      <c s="31"/>
      <c s="32"/>
      <c s="32"/>
    </row>
    <row r="34" spans="1:22" s="41" customFormat="1" ht="13.5" hidden="1">
      <c r="A34" s="292" t="s">
        <v>1054</v>
      </c>
      <c s="36" t="s">
        <v>845</v>
      </c>
      <c s="36" t="s">
        <v>435</v>
      </c>
      <c s="36" t="s">
        <v>414</v>
      </c>
      <c s="36" t="s">
        <v>1055</v>
      </c>
      <c s="42"/>
      <c s="39">
        <f t="shared" si="11" ref="G34:O34">G35+G37</f>
        <v>13990.9</v>
      </c>
      <c s="35">
        <f t="shared" si="11"/>
        <v>10394.540000000001</v>
      </c>
      <c s="35">
        <f t="shared" si="11"/>
        <v>24385.440000000002</v>
      </c>
      <c s="170">
        <f t="shared" si="11"/>
        <v>0</v>
      </c>
      <c s="218">
        <f t="shared" si="11"/>
        <v>24385.440000000002</v>
      </c>
      <c s="216">
        <f>L35+L37</f>
        <v>0</v>
      </c>
      <c s="216">
        <f>M35+M37</f>
        <v>24385.440000000002</v>
      </c>
      <c s="216">
        <f t="shared" si="11"/>
        <v>-24385.439999999999</v>
      </c>
      <c s="219">
        <f t="shared" si="11"/>
        <v>0</v>
      </c>
      <c s="216">
        <f>P35+P37</f>
        <v>0</v>
      </c>
      <c s="219">
        <f>Q35+Q37</f>
        <v>0</v>
      </c>
      <c s="216">
        <f>R35+R37</f>
        <v>0</v>
      </c>
      <c s="219">
        <f>S35+S37</f>
        <v>0</v>
      </c>
      <c s="31"/>
      <c s="40"/>
      <c s="40"/>
    </row>
    <row r="35" spans="1:22" s="33" customFormat="1" ht="13.5" hidden="1">
      <c r="A35" s="292" t="s">
        <v>1056</v>
      </c>
      <c s="36" t="s">
        <v>845</v>
      </c>
      <c s="36" t="s">
        <v>435</v>
      </c>
      <c s="36" t="s">
        <v>414</v>
      </c>
      <c s="36" t="s">
        <v>1057</v>
      </c>
      <c s="42"/>
      <c s="39">
        <f t="shared" si="12" ref="G35:S35">G36</f>
        <v>0</v>
      </c>
      <c s="35">
        <f t="shared" si="12"/>
        <v>0</v>
      </c>
      <c s="35">
        <f t="shared" si="12"/>
        <v>0</v>
      </c>
      <c s="170">
        <f t="shared" si="12"/>
        <v>0</v>
      </c>
      <c s="218">
        <f t="shared" si="12"/>
        <v>0</v>
      </c>
      <c s="216">
        <f t="shared" si="12"/>
        <v>0</v>
      </c>
      <c s="216">
        <f t="shared" si="12"/>
        <v>0</v>
      </c>
      <c s="216">
        <f t="shared" si="12"/>
        <v>0</v>
      </c>
      <c s="219">
        <f t="shared" si="12"/>
        <v>0</v>
      </c>
      <c s="216">
        <f t="shared" si="12"/>
        <v>0</v>
      </c>
      <c s="219">
        <f t="shared" si="12"/>
        <v>0</v>
      </c>
      <c s="216">
        <f t="shared" si="12"/>
        <v>0</v>
      </c>
      <c s="219">
        <f t="shared" si="12"/>
        <v>0</v>
      </c>
      <c s="31"/>
      <c s="32"/>
      <c s="32"/>
    </row>
    <row r="36" spans="1:22" s="33" customFormat="1" ht="13.5" hidden="1">
      <c r="A36" s="292" t="s">
        <v>1058</v>
      </c>
      <c s="36" t="s">
        <v>845</v>
      </c>
      <c s="36" t="s">
        <v>435</v>
      </c>
      <c s="36" t="s">
        <v>414</v>
      </c>
      <c s="36" t="s">
        <v>1057</v>
      </c>
      <c s="42" t="s">
        <v>1059</v>
      </c>
      <c s="39"/>
      <c s="35"/>
      <c s="35">
        <f>G36+H36</f>
        <v>0</v>
      </c>
      <c s="170"/>
      <c s="218">
        <f>I36+J36</f>
        <v>0</v>
      </c>
      <c s="216"/>
      <c s="216">
        <f>K36+L36</f>
        <v>0</v>
      </c>
      <c s="216"/>
      <c s="219">
        <f>K36+N36</f>
        <v>0</v>
      </c>
      <c s="216"/>
      <c s="219">
        <f>M36+P36</f>
        <v>0</v>
      </c>
      <c s="216"/>
      <c s="219">
        <f>O36+R36</f>
        <v>0</v>
      </c>
      <c s="31"/>
      <c s="32"/>
      <c s="32"/>
    </row>
    <row r="37" spans="1:22" s="41" customFormat="1" ht="13.5" hidden="1">
      <c r="A37" s="292" t="s">
        <v>849</v>
      </c>
      <c s="36" t="s">
        <v>845</v>
      </c>
      <c s="36" t="s">
        <v>435</v>
      </c>
      <c s="36" t="s">
        <v>414</v>
      </c>
      <c s="36" t="s">
        <v>584</v>
      </c>
      <c s="42"/>
      <c s="39">
        <f t="shared" si="13" ref="G37:O37">G38+G41+G39+G40</f>
        <v>13990.9</v>
      </c>
      <c s="35">
        <f t="shared" si="13"/>
        <v>10394.540000000001</v>
      </c>
      <c s="35">
        <f t="shared" si="13"/>
        <v>24385.440000000002</v>
      </c>
      <c s="170">
        <f t="shared" si="13"/>
        <v>0</v>
      </c>
      <c s="218">
        <f t="shared" si="13"/>
        <v>24385.440000000002</v>
      </c>
      <c s="216">
        <f>L38+L41+L39+L40</f>
        <v>0</v>
      </c>
      <c s="216">
        <f>M38+M41+M39+M40</f>
        <v>24385.440000000002</v>
      </c>
      <c s="216">
        <f t="shared" si="13"/>
        <v>-24385.439999999999</v>
      </c>
      <c s="219">
        <f t="shared" si="13"/>
        <v>0</v>
      </c>
      <c s="216">
        <f>P38+P41+P39+P40</f>
        <v>0</v>
      </c>
      <c s="219">
        <f>Q38+Q41+Q39+Q40</f>
        <v>0</v>
      </c>
      <c s="216">
        <f>R38+R41+R39+R40</f>
        <v>0</v>
      </c>
      <c s="219">
        <f>S38+S41+S39+S40</f>
        <v>0</v>
      </c>
      <c s="31"/>
      <c s="40"/>
      <c s="40"/>
    </row>
    <row r="38" spans="1:22" s="41" customFormat="1" ht="13.5" hidden="1">
      <c r="A38" s="292" t="s">
        <v>851</v>
      </c>
      <c s="36" t="s">
        <v>845</v>
      </c>
      <c s="36" t="s">
        <v>435</v>
      </c>
      <c s="36" t="s">
        <v>414</v>
      </c>
      <c s="36" t="s">
        <v>584</v>
      </c>
      <c s="42" t="s">
        <v>852</v>
      </c>
      <c s="39">
        <v>13990.9</v>
      </c>
      <c s="37">
        <v>10394.540000000001</v>
      </c>
      <c s="35">
        <f>G38+H38</f>
        <v>24385.440000000002</v>
      </c>
      <c s="173">
        <v>0</v>
      </c>
      <c s="218">
        <f>I38+J38</f>
        <v>24385.440000000002</v>
      </c>
      <c s="220">
        <v>0</v>
      </c>
      <c s="216">
        <f>K38+L38</f>
        <v>24385.440000000002</v>
      </c>
      <c s="220">
        <v>-24385.439999999999</v>
      </c>
      <c s="219">
        <f>K38+N38</f>
        <v>0</v>
      </c>
      <c s="220">
        <v>0</v>
      </c>
      <c s="219">
        <f>O38+P38</f>
        <v>0</v>
      </c>
      <c s="220">
        <v>0</v>
      </c>
      <c s="219">
        <f>Q38+R38</f>
        <v>0</v>
      </c>
      <c s="31"/>
      <c s="40"/>
      <c s="40"/>
    </row>
    <row r="39" spans="1:22" s="33" customFormat="1" ht="13.5" hidden="1">
      <c r="A39" s="292" t="s">
        <v>853</v>
      </c>
      <c s="36" t="s">
        <v>845</v>
      </c>
      <c s="36" t="s">
        <v>435</v>
      </c>
      <c s="36" t="s">
        <v>414</v>
      </c>
      <c s="36" t="s">
        <v>584</v>
      </c>
      <c s="42" t="s">
        <v>854</v>
      </c>
      <c s="39"/>
      <c s="35"/>
      <c s="35">
        <f>G39+H39</f>
        <v>0</v>
      </c>
      <c s="170"/>
      <c s="218">
        <f>I39+J39</f>
        <v>0</v>
      </c>
      <c s="216"/>
      <c s="216">
        <f>K39+L39</f>
        <v>0</v>
      </c>
      <c s="216"/>
      <c s="219">
        <f>K39+N39</f>
        <v>0</v>
      </c>
      <c s="216"/>
      <c s="219">
        <f>M39+P39</f>
        <v>0</v>
      </c>
      <c s="216"/>
      <c s="219">
        <f>O39+R39</f>
        <v>0</v>
      </c>
      <c s="31"/>
      <c s="32"/>
      <c s="32"/>
    </row>
    <row r="40" spans="1:22" s="33" customFormat="1" ht="13.5" hidden="1">
      <c r="A40" s="292" t="s">
        <v>1041</v>
      </c>
      <c s="36" t="s">
        <v>845</v>
      </c>
      <c s="36" t="s">
        <v>435</v>
      </c>
      <c s="36" t="s">
        <v>414</v>
      </c>
      <c s="36" t="s">
        <v>584</v>
      </c>
      <c s="42" t="s">
        <v>1042</v>
      </c>
      <c s="39"/>
      <c s="35"/>
      <c s="35">
        <f>G40+H40</f>
        <v>0</v>
      </c>
      <c s="170"/>
      <c s="218">
        <f>I40+J40</f>
        <v>0</v>
      </c>
      <c s="216"/>
      <c s="216">
        <f>K40+L40</f>
        <v>0</v>
      </c>
      <c s="216"/>
      <c s="219">
        <f>K40+N40</f>
        <v>0</v>
      </c>
      <c s="216"/>
      <c s="219">
        <f>M40+P40</f>
        <v>0</v>
      </c>
      <c s="216"/>
      <c s="219">
        <f>O40+R40</f>
        <v>0</v>
      </c>
      <c s="31"/>
      <c s="32"/>
      <c s="32"/>
    </row>
    <row r="41" spans="1:22" s="33" customFormat="1" ht="26.25" hidden="1">
      <c r="A41" s="292" t="s">
        <v>1047</v>
      </c>
      <c s="36" t="s">
        <v>845</v>
      </c>
      <c s="36" t="s">
        <v>435</v>
      </c>
      <c s="36" t="s">
        <v>414</v>
      </c>
      <c s="36" t="s">
        <v>585</v>
      </c>
      <c s="42"/>
      <c s="39">
        <f t="shared" si="14" ref="G41:S41">G42</f>
        <v>0</v>
      </c>
      <c s="35">
        <f t="shared" si="14"/>
        <v>0</v>
      </c>
      <c s="35">
        <f t="shared" si="14"/>
        <v>0</v>
      </c>
      <c s="170">
        <f t="shared" si="14"/>
        <v>0</v>
      </c>
      <c s="218">
        <f t="shared" si="14"/>
        <v>0</v>
      </c>
      <c s="216">
        <f t="shared" si="14"/>
        <v>0</v>
      </c>
      <c s="216">
        <f t="shared" si="14"/>
        <v>0</v>
      </c>
      <c s="216">
        <f t="shared" si="14"/>
        <v>0</v>
      </c>
      <c s="219">
        <f t="shared" si="14"/>
        <v>0</v>
      </c>
      <c s="216">
        <f t="shared" si="14"/>
        <v>0</v>
      </c>
      <c s="219">
        <f t="shared" si="14"/>
        <v>0</v>
      </c>
      <c s="216">
        <f t="shared" si="14"/>
        <v>0</v>
      </c>
      <c s="219">
        <f t="shared" si="14"/>
        <v>0</v>
      </c>
      <c s="31"/>
      <c s="32"/>
      <c s="32"/>
    </row>
    <row r="42" spans="1:22" s="33" customFormat="1" ht="13.5" hidden="1">
      <c r="A42" s="292" t="s">
        <v>851</v>
      </c>
      <c s="36" t="s">
        <v>845</v>
      </c>
      <c s="36" t="s">
        <v>435</v>
      </c>
      <c s="36" t="s">
        <v>414</v>
      </c>
      <c s="36" t="s">
        <v>585</v>
      </c>
      <c s="42" t="s">
        <v>852</v>
      </c>
      <c s="39"/>
      <c s="35"/>
      <c s="35">
        <f>G42+H42</f>
        <v>0</v>
      </c>
      <c s="170"/>
      <c s="218">
        <f>I42+J42</f>
        <v>0</v>
      </c>
      <c s="216"/>
      <c s="216">
        <f>K42+L42</f>
        <v>0</v>
      </c>
      <c s="216"/>
      <c s="219">
        <f>K42+N42</f>
        <v>0</v>
      </c>
      <c s="216"/>
      <c s="219">
        <f>M42+P42</f>
        <v>0</v>
      </c>
      <c s="216"/>
      <c s="219">
        <f>O42+R42</f>
        <v>0</v>
      </c>
      <c s="31"/>
      <c s="32"/>
      <c s="32"/>
    </row>
    <row r="43" spans="1:22" s="33" customFormat="1" ht="26.25" hidden="1">
      <c r="A43" s="292" t="s">
        <v>586</v>
      </c>
      <c s="36" t="s">
        <v>845</v>
      </c>
      <c s="36" t="s">
        <v>435</v>
      </c>
      <c s="36" t="s">
        <v>414</v>
      </c>
      <c s="36" t="s">
        <v>587</v>
      </c>
      <c s="42"/>
      <c s="39">
        <f t="shared" si="15" ref="G43:S44">G44</f>
        <v>0</v>
      </c>
      <c s="35">
        <f t="shared" si="15"/>
        <v>0</v>
      </c>
      <c s="35">
        <f t="shared" si="15"/>
        <v>0</v>
      </c>
      <c s="170">
        <f t="shared" si="15"/>
        <v>0</v>
      </c>
      <c s="218">
        <f t="shared" si="15"/>
        <v>0</v>
      </c>
      <c s="216">
        <f t="shared" si="15"/>
        <v>0</v>
      </c>
      <c s="216">
        <f t="shared" si="15"/>
        <v>0</v>
      </c>
      <c s="216">
        <f t="shared" si="15"/>
        <v>0</v>
      </c>
      <c s="219">
        <f t="shared" si="15"/>
        <v>0</v>
      </c>
      <c s="216">
        <f t="shared" si="15"/>
        <v>0</v>
      </c>
      <c s="219">
        <f t="shared" si="15"/>
        <v>0</v>
      </c>
      <c s="216">
        <f t="shared" si="15"/>
        <v>0</v>
      </c>
      <c s="219">
        <f t="shared" si="15"/>
        <v>0</v>
      </c>
      <c s="31"/>
      <c s="32"/>
      <c s="32"/>
    </row>
    <row r="44" spans="1:22" s="33" customFormat="1" ht="27.75" customHeight="1" hidden="1">
      <c r="A44" s="292" t="s">
        <v>588</v>
      </c>
      <c s="36" t="s">
        <v>845</v>
      </c>
      <c s="36" t="s">
        <v>435</v>
      </c>
      <c s="36" t="s">
        <v>414</v>
      </c>
      <c s="36" t="s">
        <v>589</v>
      </c>
      <c s="42"/>
      <c s="39">
        <f t="shared" si="15"/>
        <v>0</v>
      </c>
      <c s="35">
        <f t="shared" si="15"/>
        <v>0</v>
      </c>
      <c s="35">
        <f t="shared" si="15"/>
        <v>0</v>
      </c>
      <c s="170">
        <f t="shared" si="15"/>
        <v>0</v>
      </c>
      <c s="218">
        <f t="shared" si="15"/>
        <v>0</v>
      </c>
      <c s="216">
        <f t="shared" si="15"/>
        <v>0</v>
      </c>
      <c s="216">
        <f t="shared" si="15"/>
        <v>0</v>
      </c>
      <c s="216">
        <f t="shared" si="15"/>
        <v>0</v>
      </c>
      <c s="219">
        <f t="shared" si="15"/>
        <v>0</v>
      </c>
      <c s="216">
        <f t="shared" si="15"/>
        <v>0</v>
      </c>
      <c s="219">
        <f t="shared" si="15"/>
        <v>0</v>
      </c>
      <c s="216">
        <f t="shared" si="15"/>
        <v>0</v>
      </c>
      <c s="219">
        <f t="shared" si="15"/>
        <v>0</v>
      </c>
      <c s="31"/>
      <c s="32"/>
      <c s="32"/>
    </row>
    <row r="45" spans="1:22" s="33" customFormat="1" ht="13.5" hidden="1">
      <c r="A45" s="292" t="s">
        <v>590</v>
      </c>
      <c s="36" t="s">
        <v>845</v>
      </c>
      <c s="36" t="s">
        <v>435</v>
      </c>
      <c s="36" t="s">
        <v>414</v>
      </c>
      <c s="36" t="s">
        <v>589</v>
      </c>
      <c s="42" t="s">
        <v>591</v>
      </c>
      <c s="39"/>
      <c s="35"/>
      <c s="35">
        <f>G45+H45</f>
        <v>0</v>
      </c>
      <c s="170"/>
      <c s="218">
        <f>I45+J45</f>
        <v>0</v>
      </c>
      <c s="216"/>
      <c s="216">
        <f>K45+L45</f>
        <v>0</v>
      </c>
      <c s="216"/>
      <c s="219">
        <f>K45+N45</f>
        <v>0</v>
      </c>
      <c s="216"/>
      <c s="219">
        <f>M45+P45</f>
        <v>0</v>
      </c>
      <c s="216"/>
      <c s="219">
        <f>O45+R45</f>
        <v>0</v>
      </c>
      <c s="31"/>
      <c s="32"/>
      <c s="32"/>
    </row>
    <row r="46" spans="1:22" s="33" customFormat="1" ht="13.5" hidden="1">
      <c r="A46" s="293" t="s">
        <v>592</v>
      </c>
      <c s="36" t="s">
        <v>845</v>
      </c>
      <c s="36" t="s">
        <v>435</v>
      </c>
      <c s="36" t="s">
        <v>414</v>
      </c>
      <c s="43" t="s">
        <v>593</v>
      </c>
      <c s="42"/>
      <c s="39">
        <f t="shared" si="16" ref="G46:O46">G47+G52</f>
        <v>0</v>
      </c>
      <c s="35">
        <f t="shared" si="16"/>
        <v>0</v>
      </c>
      <c s="35">
        <f t="shared" si="16"/>
        <v>0</v>
      </c>
      <c s="170">
        <f t="shared" si="16"/>
        <v>0</v>
      </c>
      <c s="218">
        <f t="shared" si="16"/>
        <v>0</v>
      </c>
      <c s="216">
        <f>L47+L52</f>
        <v>0</v>
      </c>
      <c s="216">
        <f>M47+M52</f>
        <v>0</v>
      </c>
      <c s="216">
        <f t="shared" si="16"/>
        <v>0</v>
      </c>
      <c s="219">
        <f t="shared" si="16"/>
        <v>0</v>
      </c>
      <c s="216">
        <f>P47+P52</f>
        <v>0</v>
      </c>
      <c s="219">
        <f>Q47+Q52</f>
        <v>0</v>
      </c>
      <c s="216">
        <f>R47+R52</f>
        <v>0</v>
      </c>
      <c s="219">
        <f>S47+S52</f>
        <v>0</v>
      </c>
      <c s="31"/>
      <c s="32"/>
      <c s="32"/>
    </row>
    <row r="47" spans="1:22" s="33" customFormat="1" ht="26.25" hidden="1">
      <c r="A47" s="292" t="s">
        <v>594</v>
      </c>
      <c s="36" t="s">
        <v>845</v>
      </c>
      <c s="36" t="s">
        <v>435</v>
      </c>
      <c s="36" t="s">
        <v>414</v>
      </c>
      <c s="43" t="s">
        <v>595</v>
      </c>
      <c s="42"/>
      <c s="44">
        <f t="shared" si="17" ref="G47:O47">G48+G49+G50</f>
        <v>0</v>
      </c>
      <c s="37">
        <f t="shared" si="17"/>
        <v>0</v>
      </c>
      <c s="37">
        <f t="shared" si="17"/>
        <v>0</v>
      </c>
      <c s="173">
        <f t="shared" si="17"/>
        <v>0</v>
      </c>
      <c s="222">
        <f t="shared" si="17"/>
        <v>0</v>
      </c>
      <c s="220">
        <f>L48+L49+L50</f>
        <v>0</v>
      </c>
      <c s="220">
        <f>M48+M49+M50</f>
        <v>0</v>
      </c>
      <c s="220">
        <f t="shared" si="17"/>
        <v>0</v>
      </c>
      <c s="223">
        <f t="shared" si="17"/>
        <v>0</v>
      </c>
      <c s="220">
        <f>P48+P49+P50</f>
        <v>0</v>
      </c>
      <c s="223">
        <f>Q48+Q49+Q50</f>
        <v>0</v>
      </c>
      <c s="220">
        <f>R48+R49+R50</f>
        <v>0</v>
      </c>
      <c s="223">
        <f>S48+S49+S50</f>
        <v>0</v>
      </c>
      <c s="31"/>
      <c s="32"/>
      <c s="32"/>
    </row>
    <row r="48" spans="1:22" s="33" customFormat="1" ht="13.5" hidden="1">
      <c r="A48" s="292" t="s">
        <v>851</v>
      </c>
      <c s="36" t="s">
        <v>845</v>
      </c>
      <c s="36" t="s">
        <v>435</v>
      </c>
      <c s="36" t="s">
        <v>414</v>
      </c>
      <c s="43" t="s">
        <v>595</v>
      </c>
      <c s="42" t="s">
        <v>852</v>
      </c>
      <c s="39"/>
      <c s="35"/>
      <c s="35">
        <f>G48+H48</f>
        <v>0</v>
      </c>
      <c s="170"/>
      <c s="218">
        <f>I48+J48</f>
        <v>0</v>
      </c>
      <c s="216"/>
      <c s="216">
        <f>K48+L48</f>
        <v>0</v>
      </c>
      <c s="216"/>
      <c s="219">
        <f>K48+N48</f>
        <v>0</v>
      </c>
      <c s="216"/>
      <c s="219">
        <f>M48+P48</f>
        <v>0</v>
      </c>
      <c s="216"/>
      <c s="219">
        <f>O48+R48</f>
        <v>0</v>
      </c>
      <c s="31"/>
      <c s="32"/>
      <c s="32"/>
    </row>
    <row r="49" spans="1:22" s="33" customFormat="1" ht="13.5" hidden="1">
      <c r="A49" s="292" t="s">
        <v>853</v>
      </c>
      <c s="36" t="s">
        <v>845</v>
      </c>
      <c s="36" t="s">
        <v>435</v>
      </c>
      <c s="36" t="s">
        <v>414</v>
      </c>
      <c s="43" t="s">
        <v>595</v>
      </c>
      <c s="42" t="s">
        <v>854</v>
      </c>
      <c s="39"/>
      <c s="35"/>
      <c s="35">
        <f>G49+H49</f>
        <v>0</v>
      </c>
      <c s="170"/>
      <c s="218">
        <f>I49+J49</f>
        <v>0</v>
      </c>
      <c s="216"/>
      <c s="216">
        <f>K49+L49</f>
        <v>0</v>
      </c>
      <c s="216"/>
      <c s="219">
        <f>K49+N49</f>
        <v>0</v>
      </c>
      <c s="216"/>
      <c s="219">
        <f>M49+P49</f>
        <v>0</v>
      </c>
      <c s="216"/>
      <c s="219">
        <f>O49+R49</f>
        <v>0</v>
      </c>
      <c s="31"/>
      <c s="32"/>
      <c s="32"/>
    </row>
    <row r="50" spans="1:22" s="33" customFormat="1" ht="39" hidden="1">
      <c r="A50" s="292" t="s">
        <v>596</v>
      </c>
      <c s="36" t="s">
        <v>845</v>
      </c>
      <c s="36" t="s">
        <v>435</v>
      </c>
      <c s="36" t="s">
        <v>414</v>
      </c>
      <c s="43" t="s">
        <v>597</v>
      </c>
      <c s="42"/>
      <c s="39">
        <f t="shared" si="18" ref="G50:S50">G51</f>
        <v>0</v>
      </c>
      <c s="35">
        <f t="shared" si="18"/>
        <v>0</v>
      </c>
      <c s="35">
        <f t="shared" si="18"/>
        <v>0</v>
      </c>
      <c s="170">
        <f t="shared" si="18"/>
        <v>0</v>
      </c>
      <c s="218">
        <f t="shared" si="18"/>
        <v>0</v>
      </c>
      <c s="216">
        <f t="shared" si="18"/>
        <v>0</v>
      </c>
      <c s="216">
        <f t="shared" si="18"/>
        <v>0</v>
      </c>
      <c s="216">
        <f t="shared" si="18"/>
        <v>0</v>
      </c>
      <c s="219">
        <f t="shared" si="18"/>
        <v>0</v>
      </c>
      <c s="216">
        <f t="shared" si="18"/>
        <v>0</v>
      </c>
      <c s="219">
        <f t="shared" si="18"/>
        <v>0</v>
      </c>
      <c s="216">
        <f t="shared" si="18"/>
        <v>0</v>
      </c>
      <c s="219">
        <f t="shared" si="18"/>
        <v>0</v>
      </c>
      <c s="31"/>
      <c s="32"/>
      <c s="32"/>
    </row>
    <row r="51" spans="1:22" s="33" customFormat="1" ht="13.5" hidden="1">
      <c r="A51" s="292" t="s">
        <v>851</v>
      </c>
      <c s="36" t="s">
        <v>845</v>
      </c>
      <c s="36" t="s">
        <v>435</v>
      </c>
      <c s="36" t="s">
        <v>414</v>
      </c>
      <c s="43" t="s">
        <v>597</v>
      </c>
      <c s="42" t="s">
        <v>852</v>
      </c>
      <c s="39"/>
      <c s="35"/>
      <c s="35">
        <f>G51+H51</f>
        <v>0</v>
      </c>
      <c s="170"/>
      <c s="218">
        <f>I51+J51</f>
        <v>0</v>
      </c>
      <c s="216"/>
      <c s="216">
        <f>K51+L51</f>
        <v>0</v>
      </c>
      <c s="216"/>
      <c s="219">
        <f>K51+N51</f>
        <v>0</v>
      </c>
      <c s="216"/>
      <c s="219">
        <f>M51+P51</f>
        <v>0</v>
      </c>
      <c s="216"/>
      <c s="219">
        <f>O51+R51</f>
        <v>0</v>
      </c>
      <c s="31"/>
      <c s="32"/>
      <c s="32"/>
    </row>
    <row r="52" spans="1:22" s="33" customFormat="1" ht="26.25" hidden="1">
      <c r="A52" s="292" t="s">
        <v>598</v>
      </c>
      <c s="36" t="s">
        <v>845</v>
      </c>
      <c s="36" t="s">
        <v>435</v>
      </c>
      <c s="36" t="s">
        <v>414</v>
      </c>
      <c s="43" t="s">
        <v>599</v>
      </c>
      <c s="42"/>
      <c s="39">
        <f t="shared" si="19" ref="G52:O52">G53+G54</f>
        <v>0</v>
      </c>
      <c s="35">
        <f t="shared" si="19"/>
        <v>0</v>
      </c>
      <c s="35">
        <f t="shared" si="19"/>
        <v>0</v>
      </c>
      <c s="170">
        <f t="shared" si="19"/>
        <v>0</v>
      </c>
      <c s="218">
        <f t="shared" si="19"/>
        <v>0</v>
      </c>
      <c s="216">
        <f>L53+L54</f>
        <v>0</v>
      </c>
      <c s="216">
        <f>M53+M54</f>
        <v>0</v>
      </c>
      <c s="216">
        <f t="shared" si="19"/>
        <v>0</v>
      </c>
      <c s="219">
        <f t="shared" si="19"/>
        <v>0</v>
      </c>
      <c s="216">
        <f>P53+P54</f>
        <v>0</v>
      </c>
      <c s="219">
        <f>Q53+Q54</f>
        <v>0</v>
      </c>
      <c s="216">
        <f>R53+R54</f>
        <v>0</v>
      </c>
      <c s="219">
        <f>S53+S54</f>
        <v>0</v>
      </c>
      <c s="31"/>
      <c s="32"/>
      <c s="32"/>
    </row>
    <row r="53" spans="1:22" s="33" customFormat="1" ht="13.5" hidden="1">
      <c r="A53" s="292" t="s">
        <v>851</v>
      </c>
      <c s="36" t="s">
        <v>845</v>
      </c>
      <c s="36" t="s">
        <v>435</v>
      </c>
      <c s="36" t="s">
        <v>414</v>
      </c>
      <c s="43" t="s">
        <v>599</v>
      </c>
      <c s="42" t="s">
        <v>852</v>
      </c>
      <c s="39"/>
      <c s="35"/>
      <c s="35">
        <f>G53+H53</f>
        <v>0</v>
      </c>
      <c s="170"/>
      <c s="218">
        <f>I53+J53</f>
        <v>0</v>
      </c>
      <c s="216"/>
      <c s="216">
        <f>K53+L53</f>
        <v>0</v>
      </c>
      <c s="216"/>
      <c s="219">
        <f>K53+N53</f>
        <v>0</v>
      </c>
      <c s="216"/>
      <c s="219">
        <f>M53+P53</f>
        <v>0</v>
      </c>
      <c s="216"/>
      <c s="219">
        <f>O53+R53</f>
        <v>0</v>
      </c>
      <c s="31"/>
      <c s="32"/>
      <c s="32"/>
    </row>
    <row r="54" spans="1:22" s="33" customFormat="1" ht="13.5" hidden="1">
      <c r="A54" s="292" t="s">
        <v>853</v>
      </c>
      <c s="36" t="s">
        <v>845</v>
      </c>
      <c s="36" t="s">
        <v>435</v>
      </c>
      <c s="36" t="s">
        <v>414</v>
      </c>
      <c s="43" t="s">
        <v>599</v>
      </c>
      <c s="42" t="s">
        <v>854</v>
      </c>
      <c s="39"/>
      <c s="35"/>
      <c s="35">
        <f>G54+H54</f>
        <v>0</v>
      </c>
      <c s="170"/>
      <c s="218">
        <f>I54+J54</f>
        <v>0</v>
      </c>
      <c s="216"/>
      <c s="216">
        <f>K54+L54</f>
        <v>0</v>
      </c>
      <c s="216"/>
      <c s="219">
        <f>K54+N54</f>
        <v>0</v>
      </c>
      <c s="216"/>
      <c s="219">
        <f>M54+P54</f>
        <v>0</v>
      </c>
      <c s="216"/>
      <c s="219">
        <f>O54+R54</f>
        <v>0</v>
      </c>
      <c s="31"/>
      <c s="32"/>
      <c s="32"/>
    </row>
    <row r="55" spans="1:22" s="41" customFormat="1" ht="13.5" hidden="1">
      <c r="A55" s="291" t="s">
        <v>455</v>
      </c>
      <c s="34" t="s">
        <v>845</v>
      </c>
      <c s="34" t="s">
        <v>435</v>
      </c>
      <c s="34" t="s">
        <v>417</v>
      </c>
      <c s="34"/>
      <c s="38"/>
      <c s="44">
        <f t="shared" si="20" ref="G55:O55">G56+G71+G66+G63+G88</f>
        <v>5139.3000000000002</v>
      </c>
      <c s="37">
        <f t="shared" si="20"/>
        <v>-2936.2000000000003</v>
      </c>
      <c s="37">
        <f t="shared" si="20"/>
        <v>2203.0999999999999</v>
      </c>
      <c s="173">
        <f t="shared" si="20"/>
        <v>-1131.5</v>
      </c>
      <c s="222">
        <f t="shared" si="20"/>
        <v>1071.5999999999999</v>
      </c>
      <c s="220">
        <f>L56+L71+L66+L63+L88</f>
        <v>0</v>
      </c>
      <c s="220">
        <f>M56+M71+M66+M63+M88</f>
        <v>1071.5999999999999</v>
      </c>
      <c s="220">
        <f t="shared" si="20"/>
        <v>-1071.5999999999999</v>
      </c>
      <c s="223">
        <f t="shared" si="20"/>
        <v>0</v>
      </c>
      <c s="220">
        <f>P56+P71+P66+P63+P88</f>
        <v>0</v>
      </c>
      <c s="223">
        <f>Q56+Q71+Q66+Q63+Q88</f>
        <v>0</v>
      </c>
      <c s="220">
        <f>R56+R71+R66+R63+R88</f>
        <v>0</v>
      </c>
      <c s="223">
        <f>S56+S71+S66+S63+S88</f>
        <v>0</v>
      </c>
      <c s="31"/>
      <c s="40"/>
      <c s="40"/>
    </row>
    <row r="56" spans="1:22" s="41" customFormat="1" ht="13.5" hidden="1">
      <c r="A56" s="292" t="s">
        <v>600</v>
      </c>
      <c s="36" t="s">
        <v>845</v>
      </c>
      <c s="36" t="s">
        <v>435</v>
      </c>
      <c s="36" t="s">
        <v>417</v>
      </c>
      <c s="36" t="s">
        <v>601</v>
      </c>
      <c s="42"/>
      <c s="39">
        <f t="shared" si="21" ref="G56:S56">G57</f>
        <v>2607</v>
      </c>
      <c s="35">
        <f t="shared" si="21"/>
        <v>-2607</v>
      </c>
      <c s="35">
        <f t="shared" si="21"/>
        <v>0</v>
      </c>
      <c s="170">
        <f t="shared" si="21"/>
        <v>0</v>
      </c>
      <c s="218">
        <f t="shared" si="21"/>
        <v>0</v>
      </c>
      <c s="216">
        <f t="shared" si="21"/>
        <v>0</v>
      </c>
      <c s="216">
        <f t="shared" si="21"/>
        <v>0</v>
      </c>
      <c s="216">
        <f t="shared" si="21"/>
        <v>0</v>
      </c>
      <c s="219">
        <f t="shared" si="21"/>
        <v>0</v>
      </c>
      <c s="216">
        <f t="shared" si="21"/>
        <v>0</v>
      </c>
      <c s="219">
        <f t="shared" si="21"/>
        <v>0</v>
      </c>
      <c s="216">
        <f t="shared" si="21"/>
        <v>0</v>
      </c>
      <c s="219">
        <f t="shared" si="21"/>
        <v>0</v>
      </c>
      <c s="31"/>
      <c s="40"/>
      <c s="40"/>
    </row>
    <row r="57" spans="1:22" s="41" customFormat="1" ht="13.5" hidden="1">
      <c r="A57" s="292" t="s">
        <v>849</v>
      </c>
      <c s="36" t="s">
        <v>845</v>
      </c>
      <c s="36" t="s">
        <v>435</v>
      </c>
      <c s="36" t="s">
        <v>417</v>
      </c>
      <c s="36" t="s">
        <v>602</v>
      </c>
      <c s="42"/>
      <c s="39">
        <f t="shared" si="22" ref="G57:O57">G58+G61+G59+G60</f>
        <v>2607</v>
      </c>
      <c s="35">
        <f t="shared" si="22"/>
        <v>-2607</v>
      </c>
      <c s="35">
        <f t="shared" si="22"/>
        <v>0</v>
      </c>
      <c s="170">
        <f t="shared" si="22"/>
        <v>0</v>
      </c>
      <c s="218">
        <f t="shared" si="22"/>
        <v>0</v>
      </c>
      <c s="216">
        <f>L58+L61+L59+L60</f>
        <v>0</v>
      </c>
      <c s="216">
        <f>M58+M61+M59+M60</f>
        <v>0</v>
      </c>
      <c s="216">
        <f t="shared" si="22"/>
        <v>0</v>
      </c>
      <c s="219">
        <f t="shared" si="22"/>
        <v>0</v>
      </c>
      <c s="216">
        <f>P58+P61+P59+P60</f>
        <v>0</v>
      </c>
      <c s="219">
        <f>Q58+Q61+Q59+Q60</f>
        <v>0</v>
      </c>
      <c s="216">
        <f>R58+R61+R59+R60</f>
        <v>0</v>
      </c>
      <c s="219">
        <f>S58+S61+S59+S60</f>
        <v>0</v>
      </c>
      <c s="31"/>
      <c s="40"/>
      <c s="40"/>
    </row>
    <row r="58" spans="1:22" s="41" customFormat="1" ht="13.5" hidden="1">
      <c r="A58" s="292" t="s">
        <v>851</v>
      </c>
      <c s="36" t="s">
        <v>845</v>
      </c>
      <c s="36" t="s">
        <v>435</v>
      </c>
      <c s="36" t="s">
        <v>417</v>
      </c>
      <c s="36" t="s">
        <v>602</v>
      </c>
      <c s="42" t="s">
        <v>852</v>
      </c>
      <c s="39">
        <v>2607</v>
      </c>
      <c s="37">
        <v>-2607</v>
      </c>
      <c s="35">
        <f>G58+H58</f>
        <v>0</v>
      </c>
      <c s="173">
        <v>0</v>
      </c>
      <c s="218">
        <f>I58+J58</f>
        <v>0</v>
      </c>
      <c s="220">
        <v>0</v>
      </c>
      <c s="216">
        <f>K58+L58</f>
        <v>0</v>
      </c>
      <c s="220">
        <v>0</v>
      </c>
      <c s="219">
        <f>K58+N58</f>
        <v>0</v>
      </c>
      <c s="220">
        <v>0</v>
      </c>
      <c s="219">
        <f>M58+P58</f>
        <v>0</v>
      </c>
      <c s="220">
        <v>0</v>
      </c>
      <c s="219">
        <f>O58+R58</f>
        <v>0</v>
      </c>
      <c s="31"/>
      <c s="40"/>
      <c s="40"/>
    </row>
    <row r="59" spans="1:22" s="33" customFormat="1" ht="13.5" hidden="1">
      <c r="A59" s="292" t="s">
        <v>853</v>
      </c>
      <c s="36" t="s">
        <v>845</v>
      </c>
      <c s="36" t="s">
        <v>435</v>
      </c>
      <c s="36" t="s">
        <v>417</v>
      </c>
      <c s="36" t="s">
        <v>602</v>
      </c>
      <c s="42" t="s">
        <v>854</v>
      </c>
      <c s="39"/>
      <c s="35"/>
      <c s="35">
        <f>G59+H59</f>
        <v>0</v>
      </c>
      <c s="170"/>
      <c s="218">
        <f>I59+J59</f>
        <v>0</v>
      </c>
      <c s="216"/>
      <c s="216">
        <f>K59+L59</f>
        <v>0</v>
      </c>
      <c s="216"/>
      <c s="219">
        <f>K59+N59</f>
        <v>0</v>
      </c>
      <c s="216"/>
      <c s="219">
        <f>M59+P59</f>
        <v>0</v>
      </c>
      <c s="216"/>
      <c s="219">
        <f>O59+R59</f>
        <v>0</v>
      </c>
      <c s="31"/>
      <c s="32"/>
      <c s="32"/>
    </row>
    <row r="60" spans="1:22" s="33" customFormat="1" ht="13.5" hidden="1">
      <c r="A60" s="292" t="s">
        <v>1041</v>
      </c>
      <c s="36" t="s">
        <v>845</v>
      </c>
      <c s="36" t="s">
        <v>435</v>
      </c>
      <c s="36" t="s">
        <v>417</v>
      </c>
      <c s="36" t="s">
        <v>602</v>
      </c>
      <c s="42" t="s">
        <v>1042</v>
      </c>
      <c s="39"/>
      <c s="35"/>
      <c s="35">
        <f>G60+H60</f>
        <v>0</v>
      </c>
      <c s="170"/>
      <c s="218">
        <f>I60+J60</f>
        <v>0</v>
      </c>
      <c s="216"/>
      <c s="216">
        <f>K60+L60</f>
        <v>0</v>
      </c>
      <c s="216"/>
      <c s="219">
        <f>K60+N60</f>
        <v>0</v>
      </c>
      <c s="216"/>
      <c s="219">
        <f>M60+P60</f>
        <v>0</v>
      </c>
      <c s="216"/>
      <c s="219">
        <f>O60+R60</f>
        <v>0</v>
      </c>
      <c s="31"/>
      <c s="32"/>
      <c s="32"/>
    </row>
    <row r="61" spans="1:22" s="33" customFormat="1" ht="26.25" hidden="1">
      <c r="A61" s="292" t="s">
        <v>1047</v>
      </c>
      <c s="36" t="s">
        <v>845</v>
      </c>
      <c s="36" t="s">
        <v>435</v>
      </c>
      <c s="36" t="s">
        <v>417</v>
      </c>
      <c s="36" t="s">
        <v>603</v>
      </c>
      <c s="42"/>
      <c s="39">
        <f t="shared" si="23" ref="G61:S61">G62</f>
        <v>0</v>
      </c>
      <c s="35">
        <f t="shared" si="23"/>
        <v>0</v>
      </c>
      <c s="35">
        <f t="shared" si="23"/>
        <v>0</v>
      </c>
      <c s="170">
        <f t="shared" si="23"/>
        <v>0</v>
      </c>
      <c s="218">
        <f t="shared" si="23"/>
        <v>0</v>
      </c>
      <c s="216">
        <f t="shared" si="23"/>
        <v>0</v>
      </c>
      <c s="216">
        <f t="shared" si="23"/>
        <v>0</v>
      </c>
      <c s="216">
        <f t="shared" si="23"/>
        <v>0</v>
      </c>
      <c s="219">
        <f t="shared" si="23"/>
        <v>0</v>
      </c>
      <c s="216">
        <f t="shared" si="23"/>
        <v>0</v>
      </c>
      <c s="219">
        <f t="shared" si="23"/>
        <v>0</v>
      </c>
      <c s="216">
        <f t="shared" si="23"/>
        <v>0</v>
      </c>
      <c s="219">
        <f t="shared" si="23"/>
        <v>0</v>
      </c>
      <c s="31"/>
      <c s="32"/>
      <c s="32"/>
    </row>
    <row r="62" spans="1:22" s="33" customFormat="1" ht="13.5" hidden="1">
      <c r="A62" s="292" t="s">
        <v>851</v>
      </c>
      <c s="36" t="s">
        <v>845</v>
      </c>
      <c s="36" t="s">
        <v>435</v>
      </c>
      <c s="36" t="s">
        <v>417</v>
      </c>
      <c s="36" t="s">
        <v>603</v>
      </c>
      <c s="42" t="s">
        <v>852</v>
      </c>
      <c s="39"/>
      <c s="35"/>
      <c s="35">
        <f>G62+H62</f>
        <v>0</v>
      </c>
      <c s="170"/>
      <c s="218">
        <f>I62+J62</f>
        <v>0</v>
      </c>
      <c s="216"/>
      <c s="216">
        <f>K62+L62</f>
        <v>0</v>
      </c>
      <c s="216"/>
      <c s="219">
        <f>K62+N62</f>
        <v>0</v>
      </c>
      <c s="216"/>
      <c s="219">
        <f>M62+P62</f>
        <v>0</v>
      </c>
      <c s="216"/>
      <c s="219">
        <f>O62+R62</f>
        <v>0</v>
      </c>
      <c s="31"/>
      <c s="32"/>
      <c s="32"/>
    </row>
    <row r="63" spans="1:22" s="41" customFormat="1" ht="13.5" hidden="1">
      <c r="A63" s="292" t="s">
        <v>604</v>
      </c>
      <c s="36" t="s">
        <v>845</v>
      </c>
      <c s="36" t="s">
        <v>435</v>
      </c>
      <c s="36" t="s">
        <v>417</v>
      </c>
      <c s="36" t="s">
        <v>605</v>
      </c>
      <c s="42"/>
      <c s="39">
        <f t="shared" si="24" ref="G63:S64">G64</f>
        <v>2532.3000000000002</v>
      </c>
      <c s="35">
        <f t="shared" si="24"/>
        <v>-2532.3000000000002</v>
      </c>
      <c s="35">
        <f t="shared" si="24"/>
        <v>0</v>
      </c>
      <c s="170">
        <f t="shared" si="24"/>
        <v>0</v>
      </c>
      <c s="218">
        <f t="shared" si="24"/>
        <v>0</v>
      </c>
      <c s="216">
        <f t="shared" si="24"/>
        <v>0</v>
      </c>
      <c s="216">
        <f t="shared" si="24"/>
        <v>0</v>
      </c>
      <c s="216">
        <f t="shared" si="24"/>
        <v>0</v>
      </c>
      <c s="219">
        <f t="shared" si="24"/>
        <v>0</v>
      </c>
      <c s="216">
        <f t="shared" si="24"/>
        <v>0</v>
      </c>
      <c s="219">
        <f t="shared" si="24"/>
        <v>0</v>
      </c>
      <c s="216">
        <f t="shared" si="24"/>
        <v>0</v>
      </c>
      <c s="219">
        <f t="shared" si="24"/>
        <v>0</v>
      </c>
      <c s="31"/>
      <c s="40"/>
      <c s="40"/>
    </row>
    <row r="64" spans="1:22" s="41" customFormat="1" ht="13.5" hidden="1">
      <c r="A64" s="292" t="s">
        <v>849</v>
      </c>
      <c s="36" t="s">
        <v>845</v>
      </c>
      <c s="36" t="s">
        <v>435</v>
      </c>
      <c s="36" t="s">
        <v>417</v>
      </c>
      <c s="36" t="s">
        <v>606</v>
      </c>
      <c s="42"/>
      <c s="39">
        <f t="shared" si="24"/>
        <v>2532.3000000000002</v>
      </c>
      <c s="35">
        <f t="shared" si="24"/>
        <v>-2532.3000000000002</v>
      </c>
      <c s="35">
        <f t="shared" si="24"/>
        <v>0</v>
      </c>
      <c s="170">
        <f t="shared" si="24"/>
        <v>0</v>
      </c>
      <c s="218">
        <f t="shared" si="24"/>
        <v>0</v>
      </c>
      <c s="216">
        <f t="shared" si="24"/>
        <v>0</v>
      </c>
      <c s="216">
        <f t="shared" si="24"/>
        <v>0</v>
      </c>
      <c s="216">
        <f t="shared" si="24"/>
        <v>0</v>
      </c>
      <c s="219">
        <f t="shared" si="24"/>
        <v>0</v>
      </c>
      <c s="216">
        <f t="shared" si="24"/>
        <v>0</v>
      </c>
      <c s="219">
        <f t="shared" si="24"/>
        <v>0</v>
      </c>
      <c s="216">
        <f t="shared" si="24"/>
        <v>0</v>
      </c>
      <c s="219">
        <f t="shared" si="24"/>
        <v>0</v>
      </c>
      <c s="31"/>
      <c s="40"/>
      <c s="40"/>
    </row>
    <row r="65" spans="1:22" s="41" customFormat="1" ht="13.5" hidden="1">
      <c r="A65" s="292" t="s">
        <v>851</v>
      </c>
      <c s="36" t="s">
        <v>845</v>
      </c>
      <c s="36" t="s">
        <v>435</v>
      </c>
      <c s="36" t="s">
        <v>417</v>
      </c>
      <c s="36" t="s">
        <v>606</v>
      </c>
      <c s="42" t="s">
        <v>852</v>
      </c>
      <c s="39">
        <v>2532.3000000000002</v>
      </c>
      <c s="37">
        <v>-2532.3000000000002</v>
      </c>
      <c s="35">
        <f>G65+H65</f>
        <v>0</v>
      </c>
      <c s="173">
        <v>0</v>
      </c>
      <c s="218">
        <f>I65+J65</f>
        <v>0</v>
      </c>
      <c s="220">
        <v>0</v>
      </c>
      <c s="216">
        <f>K65+L65</f>
        <v>0</v>
      </c>
      <c s="220">
        <v>0</v>
      </c>
      <c s="219">
        <f>K65+N65</f>
        <v>0</v>
      </c>
      <c s="220">
        <v>0</v>
      </c>
      <c s="219">
        <f>M65+P65</f>
        <v>0</v>
      </c>
      <c s="220">
        <v>0</v>
      </c>
      <c s="219">
        <f>O65+R65</f>
        <v>0</v>
      </c>
      <c s="31"/>
      <c s="40"/>
      <c s="40"/>
    </row>
    <row r="66" spans="1:22" s="33" customFormat="1" ht="13.5" hidden="1">
      <c r="A66" s="292" t="s">
        <v>607</v>
      </c>
      <c s="36" t="s">
        <v>845</v>
      </c>
      <c s="36" t="s">
        <v>435</v>
      </c>
      <c s="36" t="s">
        <v>417</v>
      </c>
      <c s="36" t="s">
        <v>608</v>
      </c>
      <c s="42"/>
      <c s="44">
        <f t="shared" si="25" ref="G66:O66">G67+G69</f>
        <v>0</v>
      </c>
      <c s="37">
        <f t="shared" si="25"/>
        <v>0</v>
      </c>
      <c s="37">
        <f t="shared" si="25"/>
        <v>0</v>
      </c>
      <c s="173">
        <f t="shared" si="25"/>
        <v>0</v>
      </c>
      <c s="222">
        <f t="shared" si="25"/>
        <v>0</v>
      </c>
      <c s="220">
        <f>L67+L69</f>
        <v>0</v>
      </c>
      <c s="220">
        <f>M67+M69</f>
        <v>0</v>
      </c>
      <c s="220">
        <f t="shared" si="25"/>
        <v>0</v>
      </c>
      <c s="223">
        <f t="shared" si="25"/>
        <v>0</v>
      </c>
      <c s="220">
        <f>P67+P69</f>
        <v>0</v>
      </c>
      <c s="223">
        <f>Q67+Q69</f>
        <v>0</v>
      </c>
      <c s="220">
        <f>R67+R69</f>
        <v>0</v>
      </c>
      <c s="223">
        <f>S67+S69</f>
        <v>0</v>
      </c>
      <c s="45"/>
      <c s="32"/>
      <c s="32"/>
    </row>
    <row r="67" spans="1:22" s="33" customFormat="1" ht="41.45" customHeight="1" hidden="1">
      <c r="A67" s="294" t="s">
        <v>609</v>
      </c>
      <c s="36" t="s">
        <v>845</v>
      </c>
      <c s="36" t="s">
        <v>435</v>
      </c>
      <c s="36" t="s">
        <v>417</v>
      </c>
      <c s="36" t="s">
        <v>610</v>
      </c>
      <c s="42"/>
      <c s="44">
        <f t="shared" si="26" ref="G67:S67">G68</f>
        <v>0</v>
      </c>
      <c s="37">
        <f t="shared" si="26"/>
        <v>0</v>
      </c>
      <c s="37">
        <f t="shared" si="26"/>
        <v>0</v>
      </c>
      <c s="173">
        <f t="shared" si="26"/>
        <v>0</v>
      </c>
      <c s="222">
        <f t="shared" si="26"/>
        <v>0</v>
      </c>
      <c s="220">
        <f t="shared" si="26"/>
        <v>0</v>
      </c>
      <c s="220">
        <f t="shared" si="26"/>
        <v>0</v>
      </c>
      <c s="220">
        <f t="shared" si="26"/>
        <v>0</v>
      </c>
      <c s="223">
        <f t="shared" si="26"/>
        <v>0</v>
      </c>
      <c s="220">
        <f t="shared" si="26"/>
        <v>0</v>
      </c>
      <c s="223">
        <f t="shared" si="26"/>
        <v>0</v>
      </c>
      <c s="220">
        <f t="shared" si="26"/>
        <v>0</v>
      </c>
      <c s="223">
        <f t="shared" si="26"/>
        <v>0</v>
      </c>
      <c s="45"/>
      <c s="32"/>
      <c s="32"/>
    </row>
    <row r="68" spans="1:22" s="33" customFormat="1" ht="13.5" hidden="1">
      <c r="A68" s="293" t="s">
        <v>611</v>
      </c>
      <c s="36" t="s">
        <v>845</v>
      </c>
      <c s="36" t="s">
        <v>435</v>
      </c>
      <c s="36" t="s">
        <v>417</v>
      </c>
      <c s="36" t="s">
        <v>610</v>
      </c>
      <c s="42" t="s">
        <v>612</v>
      </c>
      <c s="39"/>
      <c s="35"/>
      <c s="35">
        <f>G68+H68</f>
        <v>0</v>
      </c>
      <c s="170"/>
      <c s="218">
        <f>I68+J68</f>
        <v>0</v>
      </c>
      <c s="216"/>
      <c s="216">
        <f>K68+L68</f>
        <v>0</v>
      </c>
      <c s="216"/>
      <c s="219">
        <f>K68+N68</f>
        <v>0</v>
      </c>
      <c s="216"/>
      <c s="219">
        <f>M68+P68</f>
        <v>0</v>
      </c>
      <c s="216"/>
      <c s="219">
        <f>O68+R68</f>
        <v>0</v>
      </c>
      <c s="45"/>
      <c s="32"/>
      <c s="32"/>
    </row>
    <row r="69" spans="1:22" s="33" customFormat="1" ht="79.5" customHeight="1" hidden="1">
      <c r="A69" s="292" t="s">
        <v>613</v>
      </c>
      <c s="36" t="s">
        <v>845</v>
      </c>
      <c s="36" t="s">
        <v>435</v>
      </c>
      <c s="36" t="s">
        <v>417</v>
      </c>
      <c s="36" t="s">
        <v>614</v>
      </c>
      <c s="42"/>
      <c s="44">
        <f t="shared" si="27" ref="G69:S69">G70</f>
        <v>0</v>
      </c>
      <c s="37">
        <f t="shared" si="27"/>
        <v>0</v>
      </c>
      <c s="37">
        <f t="shared" si="27"/>
        <v>0</v>
      </c>
      <c s="173">
        <f t="shared" si="27"/>
        <v>0</v>
      </c>
      <c s="222">
        <f t="shared" si="27"/>
        <v>0</v>
      </c>
      <c s="220">
        <f t="shared" si="27"/>
        <v>0</v>
      </c>
      <c s="220">
        <f t="shared" si="27"/>
        <v>0</v>
      </c>
      <c s="220">
        <f t="shared" si="27"/>
        <v>0</v>
      </c>
      <c s="223">
        <f t="shared" si="27"/>
        <v>0</v>
      </c>
      <c s="220">
        <f t="shared" si="27"/>
        <v>0</v>
      </c>
      <c s="223">
        <f t="shared" si="27"/>
        <v>0</v>
      </c>
      <c s="220">
        <f t="shared" si="27"/>
        <v>0</v>
      </c>
      <c s="223">
        <f t="shared" si="27"/>
        <v>0</v>
      </c>
      <c s="45"/>
      <c s="32"/>
      <c s="32"/>
    </row>
    <row r="70" spans="1:22" s="33" customFormat="1" ht="13.5" hidden="1">
      <c r="A70" s="293" t="s">
        <v>826</v>
      </c>
      <c s="36" t="s">
        <v>845</v>
      </c>
      <c s="36" t="s">
        <v>435</v>
      </c>
      <c s="36" t="s">
        <v>417</v>
      </c>
      <c s="36" t="s">
        <v>614</v>
      </c>
      <c s="42" t="s">
        <v>615</v>
      </c>
      <c s="39"/>
      <c s="35"/>
      <c s="35">
        <f>G70+H70</f>
        <v>0</v>
      </c>
      <c s="170"/>
      <c s="218">
        <f>I70+J70</f>
        <v>0</v>
      </c>
      <c s="216"/>
      <c s="216">
        <f>K70+L70</f>
        <v>0</v>
      </c>
      <c s="216"/>
      <c s="219">
        <f>K70+N70</f>
        <v>0</v>
      </c>
      <c s="216"/>
      <c s="219">
        <f>M70+P70</f>
        <v>0</v>
      </c>
      <c s="216"/>
      <c s="219">
        <f>O70+R70</f>
        <v>0</v>
      </c>
      <c s="45"/>
      <c s="32"/>
      <c s="32"/>
    </row>
    <row r="71" spans="1:22" s="33" customFormat="1" ht="13.5" hidden="1">
      <c r="A71" s="292" t="s">
        <v>616</v>
      </c>
      <c s="36" t="s">
        <v>845</v>
      </c>
      <c s="36" t="s">
        <v>435</v>
      </c>
      <c s="36" t="s">
        <v>417</v>
      </c>
      <c s="43" t="s">
        <v>617</v>
      </c>
      <c s="42"/>
      <c s="44">
        <f t="shared" si="28" ref="G71:O71">G79+G74+G72</f>
        <v>0</v>
      </c>
      <c s="37">
        <f t="shared" si="28"/>
        <v>0</v>
      </c>
      <c s="37">
        <f t="shared" si="28"/>
        <v>0</v>
      </c>
      <c s="173">
        <f t="shared" si="28"/>
        <v>0</v>
      </c>
      <c s="222">
        <f t="shared" si="28"/>
        <v>0</v>
      </c>
      <c s="220">
        <f>L79+L74+L72</f>
        <v>0</v>
      </c>
      <c s="220">
        <f>M79+M74+M72</f>
        <v>0</v>
      </c>
      <c s="220">
        <f t="shared" si="28"/>
        <v>0</v>
      </c>
      <c s="223">
        <f t="shared" si="28"/>
        <v>0</v>
      </c>
      <c s="220">
        <f>P79+P74+P72</f>
        <v>0</v>
      </c>
      <c s="223">
        <f>Q79+Q74+Q72</f>
        <v>0</v>
      </c>
      <c s="220">
        <f>R79+R74+R72</f>
        <v>0</v>
      </c>
      <c s="223">
        <f>S79+S74+S72</f>
        <v>0</v>
      </c>
      <c s="45"/>
      <c s="32"/>
      <c s="32"/>
    </row>
    <row r="72" spans="1:22" s="33" customFormat="1" ht="13.5" hidden="1">
      <c r="A72" s="293" t="s">
        <v>618</v>
      </c>
      <c s="36" t="s">
        <v>845</v>
      </c>
      <c s="36" t="s">
        <v>435</v>
      </c>
      <c s="36" t="s">
        <v>417</v>
      </c>
      <c s="36" t="s">
        <v>619</v>
      </c>
      <c s="42"/>
      <c s="44">
        <f t="shared" si="29" ref="G72:S72">G73</f>
        <v>0</v>
      </c>
      <c s="37">
        <f t="shared" si="29"/>
        <v>0</v>
      </c>
      <c s="37">
        <f t="shared" si="29"/>
        <v>0</v>
      </c>
      <c s="173">
        <f t="shared" si="29"/>
        <v>0</v>
      </c>
      <c s="222">
        <f t="shared" si="29"/>
        <v>0</v>
      </c>
      <c s="220">
        <f t="shared" si="29"/>
        <v>0</v>
      </c>
      <c s="220">
        <f t="shared" si="29"/>
        <v>0</v>
      </c>
      <c s="220">
        <f t="shared" si="29"/>
        <v>0</v>
      </c>
      <c s="223">
        <f t="shared" si="29"/>
        <v>0</v>
      </c>
      <c s="220">
        <f t="shared" si="29"/>
        <v>0</v>
      </c>
      <c s="223">
        <f t="shared" si="29"/>
        <v>0</v>
      </c>
      <c s="220">
        <f t="shared" si="29"/>
        <v>0</v>
      </c>
      <c s="223">
        <f t="shared" si="29"/>
        <v>0</v>
      </c>
      <c s="45"/>
      <c s="32"/>
      <c s="32"/>
    </row>
    <row r="73" spans="1:22" s="33" customFormat="1" ht="13.5" hidden="1">
      <c r="A73" s="293" t="s">
        <v>620</v>
      </c>
      <c s="36" t="s">
        <v>845</v>
      </c>
      <c s="36" t="s">
        <v>435</v>
      </c>
      <c s="36" t="s">
        <v>417</v>
      </c>
      <c s="36" t="s">
        <v>619</v>
      </c>
      <c s="42" t="s">
        <v>621</v>
      </c>
      <c s="39"/>
      <c s="35"/>
      <c s="35">
        <f>G73+H73</f>
        <v>0</v>
      </c>
      <c s="170"/>
      <c s="218">
        <f>I73+J73</f>
        <v>0</v>
      </c>
      <c s="216"/>
      <c s="216">
        <f>K73+L73</f>
        <v>0</v>
      </c>
      <c s="216"/>
      <c s="219">
        <f>K73+N73</f>
        <v>0</v>
      </c>
      <c s="216"/>
      <c s="219">
        <f>M73+P73</f>
        <v>0</v>
      </c>
      <c s="216"/>
      <c s="219">
        <f>O73+R73</f>
        <v>0</v>
      </c>
      <c s="45"/>
      <c s="32"/>
      <c s="32"/>
    </row>
    <row r="74" spans="1:22" s="33" customFormat="1" ht="64.5" hidden="1">
      <c r="A74" s="292" t="s">
        <v>622</v>
      </c>
      <c s="36" t="s">
        <v>845</v>
      </c>
      <c s="36" t="s">
        <v>435</v>
      </c>
      <c s="36" t="s">
        <v>417</v>
      </c>
      <c s="43" t="s">
        <v>623</v>
      </c>
      <c s="42"/>
      <c s="39">
        <f t="shared" si="30" ref="G74:O74">G75+G76+G77</f>
        <v>0</v>
      </c>
      <c s="35">
        <f t="shared" si="30"/>
        <v>0</v>
      </c>
      <c s="35">
        <f t="shared" si="30"/>
        <v>0</v>
      </c>
      <c s="170">
        <f t="shared" si="30"/>
        <v>0</v>
      </c>
      <c s="218">
        <f t="shared" si="30"/>
        <v>0</v>
      </c>
      <c s="216">
        <f>L75+L76+L77</f>
        <v>0</v>
      </c>
      <c s="216">
        <f>M75+M76+M77</f>
        <v>0</v>
      </c>
      <c s="216">
        <f t="shared" si="30"/>
        <v>0</v>
      </c>
      <c s="219">
        <f t="shared" si="30"/>
        <v>0</v>
      </c>
      <c s="216">
        <f>P75+P76+P77</f>
        <v>0</v>
      </c>
      <c s="219">
        <f>Q75+Q76+Q77</f>
        <v>0</v>
      </c>
      <c s="216">
        <f>R75+R76+R77</f>
        <v>0</v>
      </c>
      <c s="219">
        <f>S75+S76+S77</f>
        <v>0</v>
      </c>
      <c s="45"/>
      <c s="32"/>
      <c s="32"/>
    </row>
    <row r="75" spans="1:22" s="33" customFormat="1" ht="13.5" hidden="1">
      <c r="A75" s="292" t="s">
        <v>851</v>
      </c>
      <c s="36" t="s">
        <v>845</v>
      </c>
      <c s="36" t="s">
        <v>435</v>
      </c>
      <c s="36" t="s">
        <v>417</v>
      </c>
      <c s="43" t="s">
        <v>623</v>
      </c>
      <c s="42" t="s">
        <v>852</v>
      </c>
      <c s="39"/>
      <c s="35"/>
      <c s="35">
        <f>G75+H75</f>
        <v>0</v>
      </c>
      <c s="170"/>
      <c s="218">
        <f>I75+J75</f>
        <v>0</v>
      </c>
      <c s="216"/>
      <c s="216">
        <f>K75+L75</f>
        <v>0</v>
      </c>
      <c s="216"/>
      <c s="219">
        <f>K75+N75</f>
        <v>0</v>
      </c>
      <c s="216"/>
      <c s="219">
        <f>M75+P75</f>
        <v>0</v>
      </c>
      <c s="216"/>
      <c s="219">
        <f>O75+R75</f>
        <v>0</v>
      </c>
      <c s="45"/>
      <c s="32"/>
      <c s="32"/>
    </row>
    <row r="76" spans="1:22" s="33" customFormat="1" ht="13.5" hidden="1">
      <c r="A76" s="292" t="s">
        <v>853</v>
      </c>
      <c s="36" t="s">
        <v>845</v>
      </c>
      <c s="36" t="s">
        <v>435</v>
      </c>
      <c s="36" t="s">
        <v>417</v>
      </c>
      <c s="43" t="s">
        <v>623</v>
      </c>
      <c s="42" t="s">
        <v>854</v>
      </c>
      <c s="39"/>
      <c s="35"/>
      <c s="35">
        <f>G76+H76</f>
        <v>0</v>
      </c>
      <c s="170"/>
      <c s="218">
        <f>I76+J76</f>
        <v>0</v>
      </c>
      <c s="216"/>
      <c s="216">
        <f>K76+L76</f>
        <v>0</v>
      </c>
      <c s="216"/>
      <c s="219">
        <f>K76+N76</f>
        <v>0</v>
      </c>
      <c s="216"/>
      <c s="219">
        <f>M76+P76</f>
        <v>0</v>
      </c>
      <c s="216"/>
      <c s="219">
        <f>O76+R76</f>
        <v>0</v>
      </c>
      <c s="45"/>
      <c s="32"/>
      <c s="32"/>
    </row>
    <row r="77" spans="1:22" s="33" customFormat="1" ht="26.25" hidden="1">
      <c r="A77" s="292" t="s">
        <v>1047</v>
      </c>
      <c s="36" t="s">
        <v>845</v>
      </c>
      <c s="36" t="s">
        <v>435</v>
      </c>
      <c s="36" t="s">
        <v>417</v>
      </c>
      <c s="43" t="s">
        <v>624</v>
      </c>
      <c s="42"/>
      <c s="39">
        <f t="shared" si="31" ref="G77:S77">G78</f>
        <v>0</v>
      </c>
      <c s="35">
        <f t="shared" si="31"/>
        <v>0</v>
      </c>
      <c s="35">
        <f t="shared" si="31"/>
        <v>0</v>
      </c>
      <c s="170">
        <f t="shared" si="31"/>
        <v>0</v>
      </c>
      <c s="218">
        <f t="shared" si="31"/>
        <v>0</v>
      </c>
      <c s="216">
        <f t="shared" si="31"/>
        <v>0</v>
      </c>
      <c s="216">
        <f t="shared" si="31"/>
        <v>0</v>
      </c>
      <c s="216">
        <f t="shared" si="31"/>
        <v>0</v>
      </c>
      <c s="219">
        <f t="shared" si="31"/>
        <v>0</v>
      </c>
      <c s="216">
        <f t="shared" si="31"/>
        <v>0</v>
      </c>
      <c s="219">
        <f t="shared" si="31"/>
        <v>0</v>
      </c>
      <c s="216">
        <f t="shared" si="31"/>
        <v>0</v>
      </c>
      <c s="219">
        <f t="shared" si="31"/>
        <v>0</v>
      </c>
      <c s="45"/>
      <c s="32"/>
      <c s="32"/>
    </row>
    <row r="78" spans="1:22" s="33" customFormat="1" ht="13.5" hidden="1">
      <c r="A78" s="292" t="s">
        <v>851</v>
      </c>
      <c s="36" t="s">
        <v>845</v>
      </c>
      <c s="36" t="s">
        <v>435</v>
      </c>
      <c s="36" t="s">
        <v>417</v>
      </c>
      <c s="43" t="s">
        <v>624</v>
      </c>
      <c s="42" t="s">
        <v>852</v>
      </c>
      <c s="39"/>
      <c s="35"/>
      <c s="35">
        <f>G78+H78</f>
        <v>0</v>
      </c>
      <c s="170"/>
      <c s="218">
        <f>I78+J78</f>
        <v>0</v>
      </c>
      <c s="216"/>
      <c s="216">
        <f>K78+L78</f>
        <v>0</v>
      </c>
      <c s="216"/>
      <c s="219">
        <f>K78+N78</f>
        <v>0</v>
      </c>
      <c s="216"/>
      <c s="219">
        <f>M78+P78</f>
        <v>0</v>
      </c>
      <c s="216"/>
      <c s="219">
        <f>O78+R78</f>
        <v>0</v>
      </c>
      <c s="45"/>
      <c s="32"/>
      <c s="32"/>
    </row>
    <row r="79" spans="1:22" s="33" customFormat="1" ht="13.5" hidden="1">
      <c r="A79" s="293" t="s">
        <v>592</v>
      </c>
      <c s="36" t="s">
        <v>845</v>
      </c>
      <c s="36" t="s">
        <v>435</v>
      </c>
      <c s="36" t="s">
        <v>417</v>
      </c>
      <c s="43" t="s">
        <v>593</v>
      </c>
      <c s="42"/>
      <c s="39">
        <f t="shared" si="32" ref="G79:O79">G80+G84</f>
        <v>0</v>
      </c>
      <c s="35">
        <f t="shared" si="32"/>
        <v>0</v>
      </c>
      <c s="35">
        <f t="shared" si="32"/>
        <v>0</v>
      </c>
      <c s="170">
        <f t="shared" si="32"/>
        <v>0</v>
      </c>
      <c s="218">
        <f t="shared" si="32"/>
        <v>0</v>
      </c>
      <c s="216">
        <f>L80+L84</f>
        <v>0</v>
      </c>
      <c s="216">
        <f>M80+M84</f>
        <v>0</v>
      </c>
      <c s="216">
        <f t="shared" si="32"/>
        <v>0</v>
      </c>
      <c s="219">
        <f t="shared" si="32"/>
        <v>0</v>
      </c>
      <c s="216">
        <f>P80+P84</f>
        <v>0</v>
      </c>
      <c s="219">
        <f>Q80+Q84</f>
        <v>0</v>
      </c>
      <c s="216">
        <f>R80+R84</f>
        <v>0</v>
      </c>
      <c s="219">
        <f>S80+S84</f>
        <v>0</v>
      </c>
      <c s="45"/>
      <c s="32"/>
      <c s="32"/>
    </row>
    <row r="80" spans="1:22" s="33" customFormat="1" ht="26.25" hidden="1">
      <c r="A80" s="292" t="s">
        <v>594</v>
      </c>
      <c s="36" t="s">
        <v>845</v>
      </c>
      <c s="36" t="s">
        <v>435</v>
      </c>
      <c s="36" t="s">
        <v>417</v>
      </c>
      <c s="43" t="s">
        <v>595</v>
      </c>
      <c s="42"/>
      <c s="39">
        <f t="shared" si="33" ref="G80:O80">G81+G82</f>
        <v>0</v>
      </c>
      <c s="35">
        <f t="shared" si="33"/>
        <v>0</v>
      </c>
      <c s="35">
        <f t="shared" si="33"/>
        <v>0</v>
      </c>
      <c s="170">
        <f t="shared" si="33"/>
        <v>0</v>
      </c>
      <c s="218">
        <f t="shared" si="33"/>
        <v>0</v>
      </c>
      <c s="216">
        <f>L81+L82</f>
        <v>0</v>
      </c>
      <c s="216">
        <f>M81+M82</f>
        <v>0</v>
      </c>
      <c s="216">
        <f t="shared" si="33"/>
        <v>0</v>
      </c>
      <c s="219">
        <f t="shared" si="33"/>
        <v>0</v>
      </c>
      <c s="216">
        <f>P81+P82</f>
        <v>0</v>
      </c>
      <c s="219">
        <f>Q81+Q82</f>
        <v>0</v>
      </c>
      <c s="216">
        <f>R81+R82</f>
        <v>0</v>
      </c>
      <c s="219">
        <f>S81+S82</f>
        <v>0</v>
      </c>
      <c s="45"/>
      <c s="32"/>
      <c s="32"/>
    </row>
    <row r="81" spans="1:22" s="33" customFormat="1" ht="13.5" hidden="1">
      <c r="A81" s="292" t="s">
        <v>851</v>
      </c>
      <c s="36" t="s">
        <v>845</v>
      </c>
      <c s="36" t="s">
        <v>435</v>
      </c>
      <c s="36" t="s">
        <v>417</v>
      </c>
      <c s="43" t="s">
        <v>595</v>
      </c>
      <c s="42" t="s">
        <v>852</v>
      </c>
      <c s="39"/>
      <c s="35"/>
      <c s="35">
        <f>G81+H81</f>
        <v>0</v>
      </c>
      <c s="170"/>
      <c s="218">
        <f>I81+J81</f>
        <v>0</v>
      </c>
      <c s="216"/>
      <c s="216">
        <f>K81+L81</f>
        <v>0</v>
      </c>
      <c s="216"/>
      <c s="219">
        <f>K81+N81</f>
        <v>0</v>
      </c>
      <c s="216"/>
      <c s="219">
        <f>M81+P81</f>
        <v>0</v>
      </c>
      <c s="216"/>
      <c s="219">
        <f>O81+R81</f>
        <v>0</v>
      </c>
      <c s="45"/>
      <c s="32"/>
      <c s="32"/>
    </row>
    <row r="82" spans="1:22" s="33" customFormat="1" ht="26.25" hidden="1">
      <c r="A82" s="292" t="s">
        <v>1047</v>
      </c>
      <c s="36" t="s">
        <v>845</v>
      </c>
      <c s="36" t="s">
        <v>435</v>
      </c>
      <c s="36" t="s">
        <v>417</v>
      </c>
      <c s="43" t="s">
        <v>597</v>
      </c>
      <c s="42"/>
      <c s="39">
        <f t="shared" si="34" ref="G82:S82">G83</f>
        <v>0</v>
      </c>
      <c s="35">
        <f t="shared" si="34"/>
        <v>0</v>
      </c>
      <c s="35">
        <f t="shared" si="34"/>
        <v>0</v>
      </c>
      <c s="170">
        <f t="shared" si="34"/>
        <v>0</v>
      </c>
      <c s="218">
        <f t="shared" si="34"/>
        <v>0</v>
      </c>
      <c s="216">
        <f t="shared" si="34"/>
        <v>0</v>
      </c>
      <c s="216">
        <f t="shared" si="34"/>
        <v>0</v>
      </c>
      <c s="216">
        <f t="shared" si="34"/>
        <v>0</v>
      </c>
      <c s="219">
        <f t="shared" si="34"/>
        <v>0</v>
      </c>
      <c s="216">
        <f t="shared" si="34"/>
        <v>0</v>
      </c>
      <c s="219">
        <f t="shared" si="34"/>
        <v>0</v>
      </c>
      <c s="216">
        <f t="shared" si="34"/>
        <v>0</v>
      </c>
      <c s="219">
        <f t="shared" si="34"/>
        <v>0</v>
      </c>
      <c s="45"/>
      <c s="32"/>
      <c s="32"/>
    </row>
    <row r="83" spans="1:22" s="33" customFormat="1" ht="13.5" hidden="1">
      <c r="A83" s="292" t="s">
        <v>851</v>
      </c>
      <c s="36" t="s">
        <v>845</v>
      </c>
      <c s="36" t="s">
        <v>435</v>
      </c>
      <c s="36" t="s">
        <v>417</v>
      </c>
      <c s="43" t="s">
        <v>597</v>
      </c>
      <c s="42" t="s">
        <v>852</v>
      </c>
      <c s="39"/>
      <c s="35"/>
      <c s="35">
        <f>G83+H83</f>
        <v>0</v>
      </c>
      <c s="170"/>
      <c s="218">
        <f>I83+J83</f>
        <v>0</v>
      </c>
      <c s="216"/>
      <c s="216">
        <f>K83+L83</f>
        <v>0</v>
      </c>
      <c s="216"/>
      <c s="219">
        <f>K83+N83</f>
        <v>0</v>
      </c>
      <c s="216"/>
      <c s="219">
        <f>M83+P83</f>
        <v>0</v>
      </c>
      <c s="216"/>
      <c s="219">
        <f>O83+R83</f>
        <v>0</v>
      </c>
      <c s="45"/>
      <c s="32"/>
      <c s="32"/>
    </row>
    <row r="84" spans="1:22" s="33" customFormat="1" ht="26.25" hidden="1">
      <c r="A84" s="292" t="s">
        <v>598</v>
      </c>
      <c s="36" t="s">
        <v>845</v>
      </c>
      <c s="36" t="s">
        <v>435</v>
      </c>
      <c s="36" t="s">
        <v>417</v>
      </c>
      <c s="43" t="s">
        <v>599</v>
      </c>
      <c s="42"/>
      <c s="39">
        <f t="shared" si="35" ref="G84:O84">G85+G86</f>
        <v>0</v>
      </c>
      <c s="35">
        <f t="shared" si="35"/>
        <v>0</v>
      </c>
      <c s="35">
        <f t="shared" si="35"/>
        <v>0</v>
      </c>
      <c s="170">
        <f t="shared" si="35"/>
        <v>0</v>
      </c>
      <c s="218">
        <f t="shared" si="35"/>
        <v>0</v>
      </c>
      <c s="216">
        <f>L85+L86</f>
        <v>0</v>
      </c>
      <c s="216">
        <f>M85+M86</f>
        <v>0</v>
      </c>
      <c s="216">
        <f t="shared" si="35"/>
        <v>0</v>
      </c>
      <c s="219">
        <f t="shared" si="35"/>
        <v>0</v>
      </c>
      <c s="216">
        <f>P85+P86</f>
        <v>0</v>
      </c>
      <c s="219">
        <f>Q85+Q86</f>
        <v>0</v>
      </c>
      <c s="216">
        <f>R85+R86</f>
        <v>0</v>
      </c>
      <c s="219">
        <f>S85+S86</f>
        <v>0</v>
      </c>
      <c s="45"/>
      <c s="32"/>
      <c s="32"/>
    </row>
    <row r="85" spans="1:22" s="33" customFormat="1" ht="13.5" hidden="1">
      <c r="A85" s="292" t="s">
        <v>851</v>
      </c>
      <c s="36" t="s">
        <v>845</v>
      </c>
      <c s="36" t="s">
        <v>435</v>
      </c>
      <c s="36" t="s">
        <v>417</v>
      </c>
      <c s="43" t="s">
        <v>599</v>
      </c>
      <c s="42" t="s">
        <v>852</v>
      </c>
      <c s="39"/>
      <c s="35"/>
      <c s="35">
        <f>G85+H85</f>
        <v>0</v>
      </c>
      <c s="170"/>
      <c s="218">
        <f>I85+J85</f>
        <v>0</v>
      </c>
      <c s="216"/>
      <c s="216">
        <f>K85+L85</f>
        <v>0</v>
      </c>
      <c s="216"/>
      <c s="219">
        <f>K85+N85</f>
        <v>0</v>
      </c>
      <c s="216"/>
      <c s="219">
        <f>M85+P85</f>
        <v>0</v>
      </c>
      <c s="216"/>
      <c s="219">
        <f>O85+R85</f>
        <v>0</v>
      </c>
      <c s="45"/>
      <c s="32"/>
      <c s="32"/>
    </row>
    <row r="86" spans="1:22" s="33" customFormat="1" ht="26.25" hidden="1">
      <c r="A86" s="292" t="s">
        <v>1047</v>
      </c>
      <c s="36" t="s">
        <v>845</v>
      </c>
      <c s="36" t="s">
        <v>435</v>
      </c>
      <c s="36" t="s">
        <v>417</v>
      </c>
      <c s="43" t="s">
        <v>625</v>
      </c>
      <c s="42"/>
      <c s="39">
        <f t="shared" si="36" ref="G86:S86">G87</f>
        <v>0</v>
      </c>
      <c s="35">
        <f t="shared" si="36"/>
        <v>0</v>
      </c>
      <c s="35">
        <f t="shared" si="36"/>
        <v>0</v>
      </c>
      <c s="170">
        <f t="shared" si="36"/>
        <v>0</v>
      </c>
      <c s="218">
        <f t="shared" si="36"/>
        <v>0</v>
      </c>
      <c s="216">
        <f t="shared" si="36"/>
        <v>0</v>
      </c>
      <c s="216">
        <f t="shared" si="36"/>
        <v>0</v>
      </c>
      <c s="216">
        <f t="shared" si="36"/>
        <v>0</v>
      </c>
      <c s="219">
        <f t="shared" si="36"/>
        <v>0</v>
      </c>
      <c s="216">
        <f t="shared" si="36"/>
        <v>0</v>
      </c>
      <c s="219">
        <f t="shared" si="36"/>
        <v>0</v>
      </c>
      <c s="216">
        <f t="shared" si="36"/>
        <v>0</v>
      </c>
      <c s="219">
        <f t="shared" si="36"/>
        <v>0</v>
      </c>
      <c s="45"/>
      <c s="32"/>
      <c s="32"/>
    </row>
    <row r="87" spans="1:22" s="33" customFormat="1" ht="13.5" hidden="1">
      <c r="A87" s="292" t="s">
        <v>851</v>
      </c>
      <c s="36" t="s">
        <v>845</v>
      </c>
      <c s="36" t="s">
        <v>435</v>
      </c>
      <c s="36" t="s">
        <v>417</v>
      </c>
      <c s="43" t="s">
        <v>625</v>
      </c>
      <c s="42" t="s">
        <v>852</v>
      </c>
      <c s="39"/>
      <c s="35"/>
      <c s="35">
        <f>G87+H87</f>
        <v>0</v>
      </c>
      <c s="170"/>
      <c s="218">
        <f>I87+J87</f>
        <v>0</v>
      </c>
      <c s="216"/>
      <c s="216">
        <f>K87+L87</f>
        <v>0</v>
      </c>
      <c s="216"/>
      <c s="219">
        <f>K87+N87</f>
        <v>0</v>
      </c>
      <c s="216"/>
      <c s="219">
        <f>M87+P87</f>
        <v>0</v>
      </c>
      <c s="216"/>
      <c s="219">
        <f>O87+R87</f>
        <v>0</v>
      </c>
      <c s="45"/>
      <c s="32"/>
      <c s="32"/>
    </row>
    <row r="88" spans="1:22" s="41" customFormat="1" ht="13.5" hidden="1">
      <c r="A88" s="292" t="s">
        <v>607</v>
      </c>
      <c s="36" t="s">
        <v>845</v>
      </c>
      <c s="36" t="s">
        <v>435</v>
      </c>
      <c s="36" t="s">
        <v>417</v>
      </c>
      <c s="36" t="s">
        <v>608</v>
      </c>
      <c s="42"/>
      <c s="39">
        <f>G89</f>
        <v>0</v>
      </c>
      <c s="35">
        <f t="shared" si="37" ref="H88:S89">H89</f>
        <v>2203.0999999999999</v>
      </c>
      <c s="35">
        <f t="shared" si="37"/>
        <v>2203.0999999999999</v>
      </c>
      <c s="170">
        <f t="shared" si="37"/>
        <v>-1131.5</v>
      </c>
      <c s="218">
        <f t="shared" si="37"/>
        <v>1071.5999999999999</v>
      </c>
      <c s="216">
        <f t="shared" si="37"/>
        <v>0</v>
      </c>
      <c s="216">
        <f t="shared" si="37"/>
        <v>1071.5999999999999</v>
      </c>
      <c s="216">
        <f t="shared" si="37"/>
        <v>-1071.5999999999999</v>
      </c>
      <c s="219">
        <f t="shared" si="37"/>
        <v>0</v>
      </c>
      <c s="216">
        <f t="shared" si="37"/>
        <v>0</v>
      </c>
      <c s="219">
        <f t="shared" si="37"/>
        <v>0</v>
      </c>
      <c s="216">
        <f t="shared" si="37"/>
        <v>0</v>
      </c>
      <c s="219">
        <f t="shared" si="37"/>
        <v>0</v>
      </c>
      <c s="46"/>
      <c s="40"/>
      <c s="40"/>
    </row>
    <row r="89" spans="1:22" s="41" customFormat="1" ht="38.25" customHeight="1" hidden="1">
      <c r="A89" s="294" t="s">
        <v>609</v>
      </c>
      <c s="36" t="s">
        <v>845</v>
      </c>
      <c s="36" t="s">
        <v>435</v>
      </c>
      <c s="36" t="s">
        <v>417</v>
      </c>
      <c s="36" t="s">
        <v>610</v>
      </c>
      <c s="42"/>
      <c s="39">
        <f>G90</f>
        <v>0</v>
      </c>
      <c s="35">
        <f t="shared" si="37"/>
        <v>2203.0999999999999</v>
      </c>
      <c s="35">
        <f t="shared" si="37"/>
        <v>2203.0999999999999</v>
      </c>
      <c s="170">
        <f t="shared" si="37"/>
        <v>-1131.5</v>
      </c>
      <c s="218">
        <f t="shared" si="37"/>
        <v>1071.5999999999999</v>
      </c>
      <c s="216">
        <f t="shared" si="37"/>
        <v>0</v>
      </c>
      <c s="216">
        <f t="shared" si="37"/>
        <v>1071.5999999999999</v>
      </c>
      <c s="216">
        <f t="shared" si="37"/>
        <v>-1071.5999999999999</v>
      </c>
      <c s="219">
        <f t="shared" si="37"/>
        <v>0</v>
      </c>
      <c s="216">
        <f t="shared" si="37"/>
        <v>0</v>
      </c>
      <c s="219">
        <f t="shared" si="37"/>
        <v>0</v>
      </c>
      <c s="216">
        <f t="shared" si="37"/>
        <v>0</v>
      </c>
      <c s="219">
        <f t="shared" si="37"/>
        <v>0</v>
      </c>
      <c s="46"/>
      <c s="40"/>
      <c s="40"/>
    </row>
    <row r="90" spans="1:22" s="41" customFormat="1" ht="13.5" hidden="1">
      <c r="A90" s="293" t="s">
        <v>851</v>
      </c>
      <c s="36" t="s">
        <v>845</v>
      </c>
      <c s="36" t="s">
        <v>435</v>
      </c>
      <c s="36" t="s">
        <v>417</v>
      </c>
      <c s="36" t="s">
        <v>610</v>
      </c>
      <c s="42" t="s">
        <v>852</v>
      </c>
      <c s="39">
        <v>0</v>
      </c>
      <c s="35">
        <v>2203.0999999999999</v>
      </c>
      <c s="35">
        <f>G90+H90</f>
        <v>2203.0999999999999</v>
      </c>
      <c s="170">
        <v>-1131.5</v>
      </c>
      <c s="218">
        <f>I90+J90</f>
        <v>1071.5999999999999</v>
      </c>
      <c s="216">
        <v>0</v>
      </c>
      <c s="216">
        <f>K90+L90</f>
        <v>1071.5999999999999</v>
      </c>
      <c s="220">
        <v>-1071.5999999999999</v>
      </c>
      <c s="219">
        <f>K90+N90</f>
        <v>0</v>
      </c>
      <c s="220">
        <v>0</v>
      </c>
      <c s="219">
        <f>O90+P90</f>
        <v>0</v>
      </c>
      <c s="220">
        <v>0</v>
      </c>
      <c s="219">
        <f>Q90+R90</f>
        <v>0</v>
      </c>
      <c s="46"/>
      <c s="40"/>
      <c s="40"/>
    </row>
    <row r="91" spans="1:22" s="41" customFormat="1" ht="13.5" hidden="1">
      <c r="A91" s="291" t="s">
        <v>456</v>
      </c>
      <c s="34" t="s">
        <v>845</v>
      </c>
      <c s="34" t="s">
        <v>435</v>
      </c>
      <c s="34" t="s">
        <v>419</v>
      </c>
      <c s="36"/>
      <c s="42"/>
      <c s="39">
        <f t="shared" si="38" ref="G91:O91">G92+G97</f>
        <v>1850.5999999999999</v>
      </c>
      <c s="35">
        <f t="shared" si="38"/>
        <v>-1850.5999999999999</v>
      </c>
      <c s="35">
        <f t="shared" si="38"/>
        <v>0</v>
      </c>
      <c s="170">
        <f t="shared" si="38"/>
        <v>0</v>
      </c>
      <c s="218">
        <f t="shared" si="38"/>
        <v>0</v>
      </c>
      <c s="216">
        <f>L92+L97</f>
        <v>0</v>
      </c>
      <c s="216">
        <f>M92+M97</f>
        <v>0</v>
      </c>
      <c s="216">
        <f t="shared" si="38"/>
        <v>0</v>
      </c>
      <c s="219">
        <f t="shared" si="38"/>
        <v>0</v>
      </c>
      <c s="216">
        <f>P92+P97</f>
        <v>0</v>
      </c>
      <c s="219">
        <f>Q92+Q97</f>
        <v>0</v>
      </c>
      <c s="216">
        <f>R92+R97</f>
        <v>0</v>
      </c>
      <c s="219">
        <f>S92+S97</f>
        <v>0</v>
      </c>
      <c s="31"/>
      <c s="40"/>
      <c s="40"/>
    </row>
    <row r="92" spans="1:22" s="41" customFormat="1" ht="13.5" hidden="1">
      <c r="A92" s="292" t="s">
        <v>1054</v>
      </c>
      <c s="36" t="s">
        <v>845</v>
      </c>
      <c s="36" t="s">
        <v>435</v>
      </c>
      <c s="36" t="s">
        <v>419</v>
      </c>
      <c s="36" t="s">
        <v>1055</v>
      </c>
      <c s="42"/>
      <c s="39">
        <f t="shared" si="39" ref="G92:S92">G93</f>
        <v>1850.5999999999999</v>
      </c>
      <c s="35">
        <f t="shared" si="39"/>
        <v>-1850.5999999999999</v>
      </c>
      <c s="35">
        <f t="shared" si="39"/>
        <v>0</v>
      </c>
      <c s="170">
        <f t="shared" si="39"/>
        <v>0</v>
      </c>
      <c s="218">
        <f t="shared" si="39"/>
        <v>0</v>
      </c>
      <c s="216">
        <f t="shared" si="39"/>
        <v>0</v>
      </c>
      <c s="216">
        <f t="shared" si="39"/>
        <v>0</v>
      </c>
      <c s="216">
        <f t="shared" si="39"/>
        <v>0</v>
      </c>
      <c s="219">
        <f t="shared" si="39"/>
        <v>0</v>
      </c>
      <c s="216">
        <f t="shared" si="39"/>
        <v>0</v>
      </c>
      <c s="219">
        <f t="shared" si="39"/>
        <v>0</v>
      </c>
      <c s="216">
        <f t="shared" si="39"/>
        <v>0</v>
      </c>
      <c s="219">
        <f t="shared" si="39"/>
        <v>0</v>
      </c>
      <c s="31"/>
      <c s="40"/>
      <c s="40"/>
    </row>
    <row r="93" spans="1:22" s="41" customFormat="1" ht="13.5" hidden="1">
      <c r="A93" s="292" t="s">
        <v>849</v>
      </c>
      <c s="36" t="s">
        <v>845</v>
      </c>
      <c s="36" t="s">
        <v>435</v>
      </c>
      <c s="36" t="s">
        <v>419</v>
      </c>
      <c s="36" t="s">
        <v>584</v>
      </c>
      <c s="42"/>
      <c s="39">
        <f t="shared" si="40" ref="G93:O93">G94+G95</f>
        <v>1850.5999999999999</v>
      </c>
      <c s="35">
        <f t="shared" si="40"/>
        <v>-1850.5999999999999</v>
      </c>
      <c s="35">
        <f t="shared" si="40"/>
        <v>0</v>
      </c>
      <c s="170">
        <f t="shared" si="40"/>
        <v>0</v>
      </c>
      <c s="218">
        <f t="shared" si="40"/>
        <v>0</v>
      </c>
      <c s="216">
        <f>L94+L95</f>
        <v>0</v>
      </c>
      <c s="216">
        <f>M94+M95</f>
        <v>0</v>
      </c>
      <c s="216">
        <f t="shared" si="40"/>
        <v>0</v>
      </c>
      <c s="219">
        <f t="shared" si="40"/>
        <v>0</v>
      </c>
      <c s="216">
        <f>P94+P95</f>
        <v>0</v>
      </c>
      <c s="219">
        <f>Q94+Q95</f>
        <v>0</v>
      </c>
      <c s="216">
        <f>R94+R95</f>
        <v>0</v>
      </c>
      <c s="219">
        <f>S94+S95</f>
        <v>0</v>
      </c>
      <c s="31"/>
      <c s="40"/>
      <c s="40"/>
    </row>
    <row r="94" spans="1:22" s="41" customFormat="1" ht="13.5" hidden="1">
      <c r="A94" s="292" t="s">
        <v>851</v>
      </c>
      <c s="36" t="s">
        <v>845</v>
      </c>
      <c s="36" t="s">
        <v>435</v>
      </c>
      <c s="36" t="s">
        <v>419</v>
      </c>
      <c s="36" t="s">
        <v>584</v>
      </c>
      <c s="42" t="s">
        <v>852</v>
      </c>
      <c s="39">
        <v>1850.5999999999999</v>
      </c>
      <c s="35">
        <v>-1850.5999999999999</v>
      </c>
      <c s="35">
        <f>G94+H94</f>
        <v>0</v>
      </c>
      <c s="170">
        <v>0</v>
      </c>
      <c s="218">
        <f>I94+J94</f>
        <v>0</v>
      </c>
      <c s="216">
        <v>0</v>
      </c>
      <c s="216">
        <f>K94+L94</f>
        <v>0</v>
      </c>
      <c s="216">
        <v>0</v>
      </c>
      <c s="219">
        <f>K94+N94</f>
        <v>0</v>
      </c>
      <c s="216">
        <v>0</v>
      </c>
      <c s="219">
        <f>M94+P94</f>
        <v>0</v>
      </c>
      <c s="216">
        <v>0</v>
      </c>
      <c s="219">
        <f>O94+R94</f>
        <v>0</v>
      </c>
      <c s="31"/>
      <c s="40"/>
      <c s="40"/>
    </row>
    <row r="95" spans="1:22" s="33" customFormat="1" ht="26.25" hidden="1">
      <c r="A95" s="292" t="s">
        <v>1047</v>
      </c>
      <c s="36" t="s">
        <v>845</v>
      </c>
      <c s="36" t="s">
        <v>435</v>
      </c>
      <c s="36" t="s">
        <v>419</v>
      </c>
      <c s="36" t="s">
        <v>626</v>
      </c>
      <c s="42"/>
      <c s="39">
        <f t="shared" si="41" ref="G95:S95">G96</f>
        <v>0</v>
      </c>
      <c s="35">
        <f t="shared" si="41"/>
        <v>0</v>
      </c>
      <c s="35">
        <f t="shared" si="41"/>
        <v>0</v>
      </c>
      <c s="170">
        <f t="shared" si="41"/>
        <v>0</v>
      </c>
      <c s="218">
        <f t="shared" si="41"/>
        <v>0</v>
      </c>
      <c s="216">
        <f t="shared" si="41"/>
        <v>0</v>
      </c>
      <c s="216">
        <f t="shared" si="41"/>
        <v>0</v>
      </c>
      <c s="216">
        <f t="shared" si="41"/>
        <v>0</v>
      </c>
      <c s="219">
        <f t="shared" si="41"/>
        <v>0</v>
      </c>
      <c s="216">
        <f t="shared" si="41"/>
        <v>0</v>
      </c>
      <c s="219">
        <f t="shared" si="41"/>
        <v>0</v>
      </c>
      <c s="216">
        <f t="shared" si="41"/>
        <v>0</v>
      </c>
      <c s="219">
        <f t="shared" si="41"/>
        <v>0</v>
      </c>
      <c s="31"/>
      <c s="32"/>
      <c s="32"/>
    </row>
    <row r="96" spans="1:22" s="33" customFormat="1" ht="13.5" hidden="1">
      <c r="A96" s="292" t="s">
        <v>851</v>
      </c>
      <c s="36" t="s">
        <v>845</v>
      </c>
      <c s="36" t="s">
        <v>435</v>
      </c>
      <c s="36" t="s">
        <v>419</v>
      </c>
      <c s="36" t="s">
        <v>626</v>
      </c>
      <c s="42" t="s">
        <v>852</v>
      </c>
      <c s="39"/>
      <c s="35"/>
      <c s="35">
        <f>G96+H96</f>
        <v>0</v>
      </c>
      <c s="170"/>
      <c s="218">
        <f>I96+J96</f>
        <v>0</v>
      </c>
      <c s="216"/>
      <c s="216">
        <f>K96+L96</f>
        <v>0</v>
      </c>
      <c s="216"/>
      <c s="219">
        <f>K96+N96</f>
        <v>0</v>
      </c>
      <c s="216"/>
      <c s="219">
        <f>M96+P96</f>
        <v>0</v>
      </c>
      <c s="216"/>
      <c s="219">
        <f>O96+R96</f>
        <v>0</v>
      </c>
      <c s="31"/>
      <c s="32"/>
      <c s="32"/>
    </row>
    <row r="97" spans="1:22" s="33" customFormat="1" ht="13.5" hidden="1">
      <c r="A97" s="292" t="s">
        <v>616</v>
      </c>
      <c s="36" t="s">
        <v>845</v>
      </c>
      <c s="36" t="s">
        <v>435</v>
      </c>
      <c s="36" t="s">
        <v>419</v>
      </c>
      <c s="43" t="s">
        <v>617</v>
      </c>
      <c s="42"/>
      <c s="44">
        <f t="shared" si="42" ref="G97:O97">G100+G98</f>
        <v>0</v>
      </c>
      <c s="37">
        <f t="shared" si="42"/>
        <v>0</v>
      </c>
      <c s="37">
        <f t="shared" si="42"/>
        <v>0</v>
      </c>
      <c s="173">
        <f t="shared" si="42"/>
        <v>0</v>
      </c>
      <c s="222">
        <f t="shared" si="42"/>
        <v>0</v>
      </c>
      <c s="220">
        <f>L100+L98</f>
        <v>0</v>
      </c>
      <c s="220">
        <f>M100+M98</f>
        <v>0</v>
      </c>
      <c s="220">
        <f t="shared" si="42"/>
        <v>0</v>
      </c>
      <c s="223">
        <f t="shared" si="42"/>
        <v>0</v>
      </c>
      <c s="220">
        <f>P100+P98</f>
        <v>0</v>
      </c>
      <c s="223">
        <f>Q100+Q98</f>
        <v>0</v>
      </c>
      <c s="220">
        <f>R100+R98</f>
        <v>0</v>
      </c>
      <c s="223">
        <f>S100+S98</f>
        <v>0</v>
      </c>
      <c s="31"/>
      <c s="32"/>
      <c s="32"/>
    </row>
    <row r="98" spans="1:22" s="33" customFormat="1" ht="13.5" hidden="1">
      <c r="A98" s="293" t="s">
        <v>618</v>
      </c>
      <c s="36" t="s">
        <v>845</v>
      </c>
      <c s="36" t="s">
        <v>435</v>
      </c>
      <c s="36" t="s">
        <v>419</v>
      </c>
      <c s="36" t="s">
        <v>619</v>
      </c>
      <c s="42"/>
      <c s="44">
        <f t="shared" si="43" ref="G98:S98">G99</f>
        <v>0</v>
      </c>
      <c s="37">
        <f t="shared" si="43"/>
        <v>0</v>
      </c>
      <c s="37">
        <f t="shared" si="43"/>
        <v>0</v>
      </c>
      <c s="173">
        <f t="shared" si="43"/>
        <v>0</v>
      </c>
      <c s="222">
        <f t="shared" si="43"/>
        <v>0</v>
      </c>
      <c s="220">
        <f t="shared" si="43"/>
        <v>0</v>
      </c>
      <c s="220">
        <f t="shared" si="43"/>
        <v>0</v>
      </c>
      <c s="220">
        <f t="shared" si="43"/>
        <v>0</v>
      </c>
      <c s="223">
        <f t="shared" si="43"/>
        <v>0</v>
      </c>
      <c s="220">
        <f t="shared" si="43"/>
        <v>0</v>
      </c>
      <c s="223">
        <f t="shared" si="43"/>
        <v>0</v>
      </c>
      <c s="220">
        <f t="shared" si="43"/>
        <v>0</v>
      </c>
      <c s="223">
        <f t="shared" si="43"/>
        <v>0</v>
      </c>
      <c s="31"/>
      <c s="32"/>
      <c s="32"/>
    </row>
    <row r="99" spans="1:22" s="33" customFormat="1" ht="13.5" hidden="1">
      <c r="A99" s="293" t="s">
        <v>620</v>
      </c>
      <c s="36" t="s">
        <v>845</v>
      </c>
      <c s="36" t="s">
        <v>435</v>
      </c>
      <c s="36" t="s">
        <v>419</v>
      </c>
      <c s="36" t="s">
        <v>619</v>
      </c>
      <c s="42" t="s">
        <v>621</v>
      </c>
      <c s="39"/>
      <c s="35"/>
      <c s="35">
        <f>G99+H99</f>
        <v>0</v>
      </c>
      <c s="170"/>
      <c s="218">
        <f>I99+J99</f>
        <v>0</v>
      </c>
      <c s="216"/>
      <c s="216">
        <f>K99+L99</f>
        <v>0</v>
      </c>
      <c s="216"/>
      <c s="219">
        <f>K99+N99</f>
        <v>0</v>
      </c>
      <c s="216"/>
      <c s="219">
        <f>M99+P99</f>
        <v>0</v>
      </c>
      <c s="216"/>
      <c s="219">
        <f>O99+R99</f>
        <v>0</v>
      </c>
      <c s="31"/>
      <c s="32"/>
      <c s="32"/>
    </row>
    <row r="100" spans="1:22" s="33" customFormat="1" ht="13.5" hidden="1">
      <c r="A100" s="293" t="s">
        <v>592</v>
      </c>
      <c s="36" t="s">
        <v>845</v>
      </c>
      <c s="36" t="s">
        <v>435</v>
      </c>
      <c s="36" t="s">
        <v>419</v>
      </c>
      <c s="43" t="s">
        <v>593</v>
      </c>
      <c s="42"/>
      <c s="39">
        <f t="shared" si="44" ref="G100:O100">G101+G103</f>
        <v>0</v>
      </c>
      <c s="35">
        <f t="shared" si="44"/>
        <v>0</v>
      </c>
      <c s="35">
        <f t="shared" si="44"/>
        <v>0</v>
      </c>
      <c s="170">
        <f t="shared" si="44"/>
        <v>0</v>
      </c>
      <c s="218">
        <f t="shared" si="44"/>
        <v>0</v>
      </c>
      <c s="216">
        <f>L101+L103</f>
        <v>0</v>
      </c>
      <c s="216">
        <f>M101+M103</f>
        <v>0</v>
      </c>
      <c s="216">
        <f t="shared" si="44"/>
        <v>0</v>
      </c>
      <c s="219">
        <f t="shared" si="44"/>
        <v>0</v>
      </c>
      <c s="216">
        <f>P101+P103</f>
        <v>0</v>
      </c>
      <c s="219">
        <f>Q101+Q103</f>
        <v>0</v>
      </c>
      <c s="216">
        <f>R101+R103</f>
        <v>0</v>
      </c>
      <c s="219">
        <f>S101+S103</f>
        <v>0</v>
      </c>
      <c s="31"/>
      <c s="32"/>
      <c s="32"/>
    </row>
    <row r="101" spans="1:22" s="33" customFormat="1" ht="26.25" hidden="1">
      <c r="A101" s="292" t="s">
        <v>627</v>
      </c>
      <c s="36" t="s">
        <v>845</v>
      </c>
      <c s="36" t="s">
        <v>435</v>
      </c>
      <c s="36" t="s">
        <v>419</v>
      </c>
      <c s="43" t="s">
        <v>595</v>
      </c>
      <c s="42"/>
      <c s="44">
        <f t="shared" si="45" ref="G101:S101">G102</f>
        <v>0</v>
      </c>
      <c s="37">
        <f t="shared" si="45"/>
        <v>0</v>
      </c>
      <c s="37">
        <f t="shared" si="45"/>
        <v>0</v>
      </c>
      <c s="173">
        <f t="shared" si="45"/>
        <v>0</v>
      </c>
      <c s="222">
        <f t="shared" si="45"/>
        <v>0</v>
      </c>
      <c s="220">
        <f t="shared" si="45"/>
        <v>0</v>
      </c>
      <c s="220">
        <f t="shared" si="45"/>
        <v>0</v>
      </c>
      <c s="220">
        <f t="shared" si="45"/>
        <v>0</v>
      </c>
      <c s="223">
        <f t="shared" si="45"/>
        <v>0</v>
      </c>
      <c s="220">
        <f t="shared" si="45"/>
        <v>0</v>
      </c>
      <c s="223">
        <f t="shared" si="45"/>
        <v>0</v>
      </c>
      <c s="220">
        <f t="shared" si="45"/>
        <v>0</v>
      </c>
      <c s="223">
        <f t="shared" si="45"/>
        <v>0</v>
      </c>
      <c s="31"/>
      <c s="32"/>
      <c s="32"/>
    </row>
    <row r="102" spans="1:22" s="33" customFormat="1" ht="13.5" hidden="1">
      <c r="A102" s="292" t="s">
        <v>851</v>
      </c>
      <c s="36" t="s">
        <v>845</v>
      </c>
      <c s="36" t="s">
        <v>435</v>
      </c>
      <c s="36" t="s">
        <v>419</v>
      </c>
      <c s="43" t="s">
        <v>595</v>
      </c>
      <c s="42" t="s">
        <v>852</v>
      </c>
      <c s="39"/>
      <c s="35"/>
      <c s="35">
        <f>G102+H102</f>
        <v>0</v>
      </c>
      <c s="170"/>
      <c s="218">
        <f>I102+J102</f>
        <v>0</v>
      </c>
      <c s="216"/>
      <c s="216">
        <f>K102+L102</f>
        <v>0</v>
      </c>
      <c s="216"/>
      <c s="219">
        <f>K102+N102</f>
        <v>0</v>
      </c>
      <c s="216"/>
      <c s="219">
        <f>M102+P102</f>
        <v>0</v>
      </c>
      <c s="216"/>
      <c s="219">
        <f>O102+R102</f>
        <v>0</v>
      </c>
      <c s="31"/>
      <c s="32"/>
      <c s="32"/>
    </row>
    <row r="103" spans="1:22" s="33" customFormat="1" ht="26.25" hidden="1">
      <c r="A103" s="292" t="s">
        <v>598</v>
      </c>
      <c s="36" t="s">
        <v>845</v>
      </c>
      <c s="36" t="s">
        <v>435</v>
      </c>
      <c s="36" t="s">
        <v>419</v>
      </c>
      <c s="43" t="s">
        <v>599</v>
      </c>
      <c s="42"/>
      <c s="39">
        <f t="shared" si="46" ref="G103:S103">G104</f>
        <v>0</v>
      </c>
      <c s="35">
        <f t="shared" si="46"/>
        <v>0</v>
      </c>
      <c s="35">
        <f t="shared" si="46"/>
        <v>0</v>
      </c>
      <c s="170">
        <f t="shared" si="46"/>
        <v>0</v>
      </c>
      <c s="218">
        <f t="shared" si="46"/>
        <v>0</v>
      </c>
      <c s="216">
        <f t="shared" si="46"/>
        <v>0</v>
      </c>
      <c s="216">
        <f t="shared" si="46"/>
        <v>0</v>
      </c>
      <c s="216">
        <f t="shared" si="46"/>
        <v>0</v>
      </c>
      <c s="219">
        <f t="shared" si="46"/>
        <v>0</v>
      </c>
      <c s="216">
        <f t="shared" si="46"/>
        <v>0</v>
      </c>
      <c s="219">
        <f t="shared" si="46"/>
        <v>0</v>
      </c>
      <c s="216">
        <f t="shared" si="46"/>
        <v>0</v>
      </c>
      <c s="219">
        <f t="shared" si="46"/>
        <v>0</v>
      </c>
      <c s="31"/>
      <c s="32"/>
      <c s="32"/>
    </row>
    <row r="104" spans="1:22" s="33" customFormat="1" ht="13.5" hidden="1">
      <c r="A104" s="292" t="s">
        <v>851</v>
      </c>
      <c s="36" t="s">
        <v>845</v>
      </c>
      <c s="36" t="s">
        <v>435</v>
      </c>
      <c s="36" t="s">
        <v>419</v>
      </c>
      <c s="43" t="s">
        <v>599</v>
      </c>
      <c s="42" t="s">
        <v>852</v>
      </c>
      <c s="39"/>
      <c s="35"/>
      <c s="35">
        <f>G104+H104</f>
        <v>0</v>
      </c>
      <c s="170"/>
      <c s="218">
        <f>I104+J104</f>
        <v>0</v>
      </c>
      <c s="216"/>
      <c s="216">
        <f>K104+L104</f>
        <v>0</v>
      </c>
      <c s="216"/>
      <c s="219">
        <f>K104+N104</f>
        <v>0</v>
      </c>
      <c s="216"/>
      <c s="219">
        <f>M104+P104</f>
        <v>0</v>
      </c>
      <c s="216"/>
      <c s="219">
        <f>O104+R104</f>
        <v>0</v>
      </c>
      <c s="31"/>
      <c s="32"/>
      <c s="32"/>
    </row>
    <row r="105" spans="1:22" s="41" customFormat="1" ht="13.5" hidden="1">
      <c r="A105" s="291" t="s">
        <v>457</v>
      </c>
      <c s="34" t="s">
        <v>845</v>
      </c>
      <c s="34" t="s">
        <v>435</v>
      </c>
      <c s="34" t="s">
        <v>421</v>
      </c>
      <c s="34"/>
      <c s="38"/>
      <c s="39">
        <f t="shared" si="47" ref="G105:O105">G106+G110+G113+G118</f>
        <v>1235.9000000000001</v>
      </c>
      <c s="35">
        <f t="shared" si="47"/>
        <v>55.460000000000001</v>
      </c>
      <c s="35">
        <f t="shared" si="47"/>
        <v>1291.3600000000001</v>
      </c>
      <c s="170">
        <f t="shared" si="47"/>
        <v>1131.5</v>
      </c>
      <c s="218">
        <f t="shared" si="47"/>
        <v>2422.8600000000001</v>
      </c>
      <c s="216">
        <f>L106+L110+L113+L118</f>
        <v>0</v>
      </c>
      <c s="216">
        <f>M106+M110+M113+M118</f>
        <v>2422.8600000000001</v>
      </c>
      <c s="216">
        <f t="shared" si="47"/>
        <v>-2422.8599999999997</v>
      </c>
      <c s="219">
        <f t="shared" si="47"/>
        <v>0</v>
      </c>
      <c s="216">
        <f>P106+P110+P113+P118</f>
        <v>0</v>
      </c>
      <c s="219">
        <f>Q106+Q110+Q113+Q118</f>
        <v>0</v>
      </c>
      <c s="216">
        <f>R106+R110+R113+R118</f>
        <v>0</v>
      </c>
      <c s="219">
        <f>S106+S110+S113+S118</f>
        <v>0</v>
      </c>
      <c s="31"/>
      <c s="40"/>
      <c s="40"/>
    </row>
    <row r="106" spans="1:22" s="41" customFormat="1" ht="13.5" hidden="1">
      <c r="A106" s="292" t="s">
        <v>1054</v>
      </c>
      <c s="36" t="s">
        <v>845</v>
      </c>
      <c s="36" t="s">
        <v>435</v>
      </c>
      <c s="36" t="s">
        <v>421</v>
      </c>
      <c s="36" t="s">
        <v>1055</v>
      </c>
      <c s="42"/>
      <c s="39">
        <f t="shared" si="48" ref="G106:S106">G107</f>
        <v>1235.9000000000001</v>
      </c>
      <c s="35">
        <f t="shared" si="48"/>
        <v>55.460000000000001</v>
      </c>
      <c s="35">
        <f t="shared" si="48"/>
        <v>1291.3600000000001</v>
      </c>
      <c s="170">
        <f t="shared" si="48"/>
        <v>0</v>
      </c>
      <c s="218">
        <f t="shared" si="48"/>
        <v>1291.3600000000001</v>
      </c>
      <c s="216">
        <f t="shared" si="48"/>
        <v>0</v>
      </c>
      <c s="216">
        <f t="shared" si="48"/>
        <v>1291.3600000000001</v>
      </c>
      <c s="216">
        <f t="shared" si="48"/>
        <v>-1291.3599999999999</v>
      </c>
      <c s="219">
        <f t="shared" si="48"/>
        <v>0</v>
      </c>
      <c s="216">
        <f t="shared" si="48"/>
        <v>0</v>
      </c>
      <c s="219">
        <f t="shared" si="48"/>
        <v>0</v>
      </c>
      <c s="216">
        <f t="shared" si="48"/>
        <v>0</v>
      </c>
      <c s="219">
        <f t="shared" si="48"/>
        <v>0</v>
      </c>
      <c s="31"/>
      <c s="40"/>
      <c s="40"/>
    </row>
    <row r="107" spans="1:22" s="41" customFormat="1" ht="13.5" hidden="1">
      <c r="A107" s="292" t="s">
        <v>849</v>
      </c>
      <c s="36" t="s">
        <v>845</v>
      </c>
      <c s="36" t="s">
        <v>435</v>
      </c>
      <c s="36" t="s">
        <v>421</v>
      </c>
      <c s="36" t="s">
        <v>584</v>
      </c>
      <c s="42"/>
      <c s="39">
        <f t="shared" si="49" ref="G107:O107">G108+G109</f>
        <v>1235.9000000000001</v>
      </c>
      <c s="35">
        <f t="shared" si="49"/>
        <v>55.460000000000001</v>
      </c>
      <c s="35">
        <f t="shared" si="49"/>
        <v>1291.3600000000001</v>
      </c>
      <c s="170">
        <f t="shared" si="49"/>
        <v>0</v>
      </c>
      <c s="218">
        <f t="shared" si="49"/>
        <v>1291.3600000000001</v>
      </c>
      <c s="216">
        <f>L108+L109</f>
        <v>0</v>
      </c>
      <c s="216">
        <f>M108+M109</f>
        <v>1291.3600000000001</v>
      </c>
      <c s="216">
        <f t="shared" si="49"/>
        <v>-1291.3599999999999</v>
      </c>
      <c s="219">
        <f t="shared" si="49"/>
        <v>0</v>
      </c>
      <c s="216">
        <f>P108+P109</f>
        <v>0</v>
      </c>
      <c s="219">
        <f>Q108+Q109</f>
        <v>0</v>
      </c>
      <c s="216">
        <f>R108+R109</f>
        <v>0</v>
      </c>
      <c s="219">
        <f>S108+S109</f>
        <v>0</v>
      </c>
      <c s="31"/>
      <c s="40"/>
      <c s="40"/>
    </row>
    <row r="108" spans="1:22" s="41" customFormat="1" ht="13.5" hidden="1">
      <c r="A108" s="292" t="s">
        <v>851</v>
      </c>
      <c s="36" t="s">
        <v>845</v>
      </c>
      <c s="36" t="s">
        <v>435</v>
      </c>
      <c s="36" t="s">
        <v>421</v>
      </c>
      <c s="36" t="s">
        <v>584</v>
      </c>
      <c s="42" t="s">
        <v>852</v>
      </c>
      <c s="39">
        <v>1235.9000000000001</v>
      </c>
      <c s="37">
        <v>55.460000000000001</v>
      </c>
      <c s="35">
        <f>G108+H108</f>
        <v>1291.3600000000001</v>
      </c>
      <c s="173">
        <v>0</v>
      </c>
      <c s="218">
        <f>I108+J108</f>
        <v>1291.3600000000001</v>
      </c>
      <c s="220">
        <v>0</v>
      </c>
      <c s="216">
        <f>K108+L108</f>
        <v>1291.3600000000001</v>
      </c>
      <c s="220">
        <v>-1291.3599999999999</v>
      </c>
      <c s="219">
        <f>K108+N108</f>
        <v>0</v>
      </c>
      <c s="220">
        <v>0</v>
      </c>
      <c s="219">
        <f>O108+P108</f>
        <v>0</v>
      </c>
      <c s="220">
        <v>0</v>
      </c>
      <c s="219">
        <f>Q108+R108</f>
        <v>0</v>
      </c>
      <c s="31"/>
      <c s="40"/>
      <c s="40"/>
    </row>
    <row r="109" spans="1:22" s="33" customFormat="1" ht="13.5" hidden="1">
      <c r="A109" s="292" t="s">
        <v>853</v>
      </c>
      <c s="36" t="s">
        <v>845</v>
      </c>
      <c s="36" t="s">
        <v>435</v>
      </c>
      <c s="36" t="s">
        <v>421</v>
      </c>
      <c s="36" t="s">
        <v>584</v>
      </c>
      <c s="42" t="s">
        <v>854</v>
      </c>
      <c s="39"/>
      <c s="35"/>
      <c s="35">
        <f>G109+H109</f>
        <v>0</v>
      </c>
      <c s="170"/>
      <c s="218">
        <f>I109+J109</f>
        <v>0</v>
      </c>
      <c s="216"/>
      <c s="216">
        <f>K109+L109</f>
        <v>0</v>
      </c>
      <c s="216"/>
      <c s="219">
        <f>K109+N109</f>
        <v>0</v>
      </c>
      <c s="216"/>
      <c s="219">
        <f>O109+P109</f>
        <v>0</v>
      </c>
      <c s="216"/>
      <c s="219">
        <f>Q109+R109</f>
        <v>0</v>
      </c>
      <c s="31"/>
      <c s="32"/>
      <c s="32"/>
    </row>
    <row r="110" spans="1:22" s="41" customFormat="1" ht="13.5" hidden="1">
      <c r="A110" s="292" t="s">
        <v>607</v>
      </c>
      <c s="36" t="s">
        <v>845</v>
      </c>
      <c s="36" t="s">
        <v>435</v>
      </c>
      <c s="36" t="s">
        <v>421</v>
      </c>
      <c s="36" t="s">
        <v>608</v>
      </c>
      <c s="42"/>
      <c s="39">
        <f t="shared" si="50" ref="G110:S111">G111</f>
        <v>0</v>
      </c>
      <c s="35">
        <f t="shared" si="50"/>
        <v>0</v>
      </c>
      <c s="35">
        <f t="shared" si="50"/>
        <v>0</v>
      </c>
      <c s="170">
        <f t="shared" si="50"/>
        <v>1131.5</v>
      </c>
      <c s="218">
        <f t="shared" si="50"/>
        <v>1131.5</v>
      </c>
      <c s="216">
        <f t="shared" si="50"/>
        <v>0</v>
      </c>
      <c s="216">
        <f t="shared" si="50"/>
        <v>1131.5</v>
      </c>
      <c s="216">
        <f t="shared" si="50"/>
        <v>-1131.5</v>
      </c>
      <c s="219">
        <f t="shared" si="50"/>
        <v>0</v>
      </c>
      <c s="216">
        <f t="shared" si="50"/>
        <v>0</v>
      </c>
      <c s="219">
        <f t="shared" si="50"/>
        <v>0</v>
      </c>
      <c s="216">
        <f t="shared" si="50"/>
        <v>0</v>
      </c>
      <c s="219">
        <f t="shared" si="50"/>
        <v>0</v>
      </c>
      <c s="31"/>
      <c s="40"/>
      <c s="40"/>
    </row>
    <row r="111" spans="1:22" s="41" customFormat="1" ht="38.25" customHeight="1" hidden="1">
      <c r="A111" s="294" t="s">
        <v>609</v>
      </c>
      <c s="36" t="s">
        <v>845</v>
      </c>
      <c s="36" t="s">
        <v>435</v>
      </c>
      <c s="36" t="s">
        <v>421</v>
      </c>
      <c s="36" t="s">
        <v>610</v>
      </c>
      <c s="42"/>
      <c s="39">
        <f t="shared" si="50"/>
        <v>0</v>
      </c>
      <c s="35">
        <f t="shared" si="50"/>
        <v>0</v>
      </c>
      <c s="35">
        <f t="shared" si="50"/>
        <v>0</v>
      </c>
      <c s="170">
        <f t="shared" si="50"/>
        <v>1131.5</v>
      </c>
      <c s="218">
        <f t="shared" si="50"/>
        <v>1131.5</v>
      </c>
      <c s="216">
        <f t="shared" si="50"/>
        <v>0</v>
      </c>
      <c s="216">
        <f t="shared" si="50"/>
        <v>1131.5</v>
      </c>
      <c s="216">
        <f t="shared" si="50"/>
        <v>-1131.5</v>
      </c>
      <c s="219">
        <f t="shared" si="50"/>
        <v>0</v>
      </c>
      <c s="216">
        <f t="shared" si="50"/>
        <v>0</v>
      </c>
      <c s="219">
        <f t="shared" si="50"/>
        <v>0</v>
      </c>
      <c s="216">
        <f t="shared" si="50"/>
        <v>0</v>
      </c>
      <c s="219">
        <f t="shared" si="50"/>
        <v>0</v>
      </c>
      <c s="31"/>
      <c s="40"/>
      <c s="40"/>
    </row>
    <row r="112" spans="1:22" s="41" customFormat="1" ht="13.5" hidden="1">
      <c r="A112" s="293" t="s">
        <v>851</v>
      </c>
      <c s="36" t="s">
        <v>845</v>
      </c>
      <c s="36" t="s">
        <v>435</v>
      </c>
      <c s="36" t="s">
        <v>421</v>
      </c>
      <c s="36" t="s">
        <v>610</v>
      </c>
      <c s="42" t="s">
        <v>852</v>
      </c>
      <c s="39"/>
      <c s="35"/>
      <c s="35">
        <f>G112+H112</f>
        <v>0</v>
      </c>
      <c s="170">
        <v>1131.5</v>
      </c>
      <c s="218">
        <f>I112+J112</f>
        <v>1131.5</v>
      </c>
      <c s="216">
        <v>0</v>
      </c>
      <c s="216">
        <f>K112+L112</f>
        <v>1131.5</v>
      </c>
      <c s="220">
        <v>-1131.5</v>
      </c>
      <c s="219">
        <f>K112+N112</f>
        <v>0</v>
      </c>
      <c s="220">
        <v>0</v>
      </c>
      <c s="219">
        <f>O112+P112</f>
        <v>0</v>
      </c>
      <c s="220">
        <v>0</v>
      </c>
      <c s="219">
        <f>Q112+R112</f>
        <v>0</v>
      </c>
      <c s="31"/>
      <c s="40"/>
      <c s="40"/>
    </row>
    <row r="113" spans="1:22" s="33" customFormat="1" ht="13.5" hidden="1">
      <c r="A113" s="292" t="s">
        <v>616</v>
      </c>
      <c s="36" t="s">
        <v>845</v>
      </c>
      <c s="36" t="s">
        <v>435</v>
      </c>
      <c s="36" t="s">
        <v>421</v>
      </c>
      <c s="43" t="s">
        <v>617</v>
      </c>
      <c s="42"/>
      <c s="44">
        <f t="shared" si="51" ref="G113:O113">G114+G116</f>
        <v>0</v>
      </c>
      <c s="37">
        <f t="shared" si="51"/>
        <v>0</v>
      </c>
      <c s="37">
        <f t="shared" si="51"/>
        <v>0</v>
      </c>
      <c s="173">
        <f t="shared" si="51"/>
        <v>0</v>
      </c>
      <c s="222">
        <f t="shared" si="51"/>
        <v>0</v>
      </c>
      <c s="220">
        <f>L114+L116</f>
        <v>0</v>
      </c>
      <c s="220">
        <f>M114+M116</f>
        <v>0</v>
      </c>
      <c s="220">
        <f t="shared" si="51"/>
        <v>0</v>
      </c>
      <c s="223">
        <f t="shared" si="51"/>
        <v>0</v>
      </c>
      <c s="220">
        <f>P114+P116</f>
        <v>0</v>
      </c>
      <c s="223">
        <f>Q114+Q116</f>
        <v>0</v>
      </c>
      <c s="220">
        <f>R114+R116</f>
        <v>0</v>
      </c>
      <c s="223">
        <f>S114+S116</f>
        <v>0</v>
      </c>
      <c s="31"/>
      <c s="32"/>
      <c s="32"/>
    </row>
    <row r="114" spans="1:22" s="33" customFormat="1" ht="13.5" hidden="1">
      <c r="A114" s="293" t="s">
        <v>628</v>
      </c>
      <c s="36" t="s">
        <v>845</v>
      </c>
      <c s="36" t="s">
        <v>435</v>
      </c>
      <c s="36" t="s">
        <v>421</v>
      </c>
      <c s="36" t="s">
        <v>629</v>
      </c>
      <c s="42"/>
      <c s="44">
        <f t="shared" si="52" ref="G114:S114">G115</f>
        <v>0</v>
      </c>
      <c s="37">
        <f t="shared" si="52"/>
        <v>0</v>
      </c>
      <c s="37">
        <f t="shared" si="52"/>
        <v>0</v>
      </c>
      <c s="173">
        <f t="shared" si="52"/>
        <v>0</v>
      </c>
      <c s="222">
        <f t="shared" si="52"/>
        <v>0</v>
      </c>
      <c s="220">
        <f t="shared" si="52"/>
        <v>0</v>
      </c>
      <c s="220">
        <f t="shared" si="52"/>
        <v>0</v>
      </c>
      <c s="220">
        <f t="shared" si="52"/>
        <v>0</v>
      </c>
      <c s="223">
        <f t="shared" si="52"/>
        <v>0</v>
      </c>
      <c s="220">
        <f t="shared" si="52"/>
        <v>0</v>
      </c>
      <c s="223">
        <f t="shared" si="52"/>
        <v>0</v>
      </c>
      <c s="220">
        <f t="shared" si="52"/>
        <v>0</v>
      </c>
      <c s="223">
        <f t="shared" si="52"/>
        <v>0</v>
      </c>
      <c s="31"/>
      <c s="32"/>
      <c s="32"/>
    </row>
    <row r="115" spans="1:22" s="33" customFormat="1" ht="13.5" hidden="1">
      <c r="A115" s="293" t="s">
        <v>851</v>
      </c>
      <c s="36" t="s">
        <v>845</v>
      </c>
      <c s="36" t="s">
        <v>435</v>
      </c>
      <c s="36" t="s">
        <v>421</v>
      </c>
      <c s="36" t="s">
        <v>629</v>
      </c>
      <c s="42" t="s">
        <v>852</v>
      </c>
      <c s="39"/>
      <c s="35"/>
      <c s="35">
        <f>G115+H115</f>
        <v>0</v>
      </c>
      <c s="170"/>
      <c s="218">
        <f>I115+J115</f>
        <v>0</v>
      </c>
      <c s="216"/>
      <c s="216">
        <f>K115+L115</f>
        <v>0</v>
      </c>
      <c s="216"/>
      <c s="219">
        <f>K115+N115</f>
        <v>0</v>
      </c>
      <c s="216"/>
      <c s="219">
        <f>M115+P115</f>
        <v>0</v>
      </c>
      <c s="216"/>
      <c s="219">
        <f>O115+R115</f>
        <v>0</v>
      </c>
      <c s="31"/>
      <c s="32"/>
      <c s="32"/>
    </row>
    <row r="116" spans="1:22" s="33" customFormat="1" ht="13.5" hidden="1">
      <c r="A116" s="293" t="s">
        <v>630</v>
      </c>
      <c s="36" t="s">
        <v>845</v>
      </c>
      <c s="36" t="s">
        <v>435</v>
      </c>
      <c s="36" t="s">
        <v>421</v>
      </c>
      <c s="36" t="s">
        <v>631</v>
      </c>
      <c s="42"/>
      <c s="44">
        <f t="shared" si="53" ref="G116:S116">G117</f>
        <v>0</v>
      </c>
      <c s="37">
        <f t="shared" si="53"/>
        <v>0</v>
      </c>
      <c s="37">
        <f t="shared" si="53"/>
        <v>0</v>
      </c>
      <c s="173">
        <f t="shared" si="53"/>
        <v>0</v>
      </c>
      <c s="222">
        <f t="shared" si="53"/>
        <v>0</v>
      </c>
      <c s="220">
        <f t="shared" si="53"/>
        <v>0</v>
      </c>
      <c s="220">
        <f t="shared" si="53"/>
        <v>0</v>
      </c>
      <c s="220">
        <f t="shared" si="53"/>
        <v>0</v>
      </c>
      <c s="223">
        <f t="shared" si="53"/>
        <v>0</v>
      </c>
      <c s="220">
        <f t="shared" si="53"/>
        <v>0</v>
      </c>
      <c s="223">
        <f t="shared" si="53"/>
        <v>0</v>
      </c>
      <c s="220">
        <f t="shared" si="53"/>
        <v>0</v>
      </c>
      <c s="223">
        <f t="shared" si="53"/>
        <v>0</v>
      </c>
      <c s="31"/>
      <c s="32"/>
      <c s="32"/>
    </row>
    <row r="117" spans="1:22" s="33" customFormat="1" ht="13.5" hidden="1">
      <c r="A117" s="293" t="s">
        <v>851</v>
      </c>
      <c s="36" t="s">
        <v>845</v>
      </c>
      <c s="36" t="s">
        <v>435</v>
      </c>
      <c s="36" t="s">
        <v>421</v>
      </c>
      <c s="36" t="s">
        <v>631</v>
      </c>
      <c s="42" t="s">
        <v>852</v>
      </c>
      <c s="39"/>
      <c s="35"/>
      <c s="35">
        <f>G117+H117</f>
        <v>0</v>
      </c>
      <c s="170"/>
      <c s="218">
        <f>I117+J117</f>
        <v>0</v>
      </c>
      <c s="216"/>
      <c s="216">
        <f>K117+L117</f>
        <v>0</v>
      </c>
      <c s="216"/>
      <c s="219">
        <f>K117+N117</f>
        <v>0</v>
      </c>
      <c s="216"/>
      <c s="219">
        <f>M117+P117</f>
        <v>0</v>
      </c>
      <c s="216"/>
      <c s="219">
        <f>O117+R117</f>
        <v>0</v>
      </c>
      <c s="31"/>
      <c s="32"/>
      <c s="32"/>
    </row>
    <row r="118" spans="1:22" s="33" customFormat="1" ht="30" customHeight="1" hidden="1">
      <c r="A118" s="294" t="s">
        <v>632</v>
      </c>
      <c s="36" t="s">
        <v>845</v>
      </c>
      <c s="36" t="s">
        <v>435</v>
      </c>
      <c s="36" t="s">
        <v>421</v>
      </c>
      <c s="36" t="s">
        <v>633</v>
      </c>
      <c s="42"/>
      <c s="39">
        <f t="shared" si="54" ref="G118:S118">G119</f>
        <v>0</v>
      </c>
      <c s="35">
        <f t="shared" si="54"/>
        <v>0</v>
      </c>
      <c s="35">
        <f t="shared" si="54"/>
        <v>0</v>
      </c>
      <c s="170">
        <f t="shared" si="54"/>
        <v>0</v>
      </c>
      <c s="218">
        <f t="shared" si="54"/>
        <v>0</v>
      </c>
      <c s="216">
        <f t="shared" si="54"/>
        <v>0</v>
      </c>
      <c s="216">
        <f t="shared" si="54"/>
        <v>0</v>
      </c>
      <c s="216">
        <f t="shared" si="54"/>
        <v>0</v>
      </c>
      <c s="219">
        <f t="shared" si="54"/>
        <v>0</v>
      </c>
      <c s="216">
        <f t="shared" si="54"/>
        <v>0</v>
      </c>
      <c s="219">
        <f t="shared" si="54"/>
        <v>0</v>
      </c>
      <c s="216">
        <f t="shared" si="54"/>
        <v>0</v>
      </c>
      <c s="219">
        <f t="shared" si="54"/>
        <v>0</v>
      </c>
      <c s="31"/>
      <c s="32"/>
      <c s="32"/>
    </row>
    <row r="119" spans="1:22" s="33" customFormat="1" ht="13.5" hidden="1">
      <c r="A119" s="293" t="s">
        <v>851</v>
      </c>
      <c s="36" t="s">
        <v>845</v>
      </c>
      <c s="36" t="s">
        <v>435</v>
      </c>
      <c s="36" t="s">
        <v>421</v>
      </c>
      <c s="36" t="s">
        <v>633</v>
      </c>
      <c s="42" t="s">
        <v>852</v>
      </c>
      <c s="39"/>
      <c s="35"/>
      <c s="35">
        <f>G119+H119</f>
        <v>0</v>
      </c>
      <c s="170"/>
      <c s="218">
        <f>I119+J119</f>
        <v>0</v>
      </c>
      <c s="216"/>
      <c s="216">
        <f>K119+L119</f>
        <v>0</v>
      </c>
      <c s="216"/>
      <c s="219">
        <f>K119+N119</f>
        <v>0</v>
      </c>
      <c s="216"/>
      <c s="219">
        <f>M119+P119</f>
        <v>0</v>
      </c>
      <c s="216"/>
      <c s="219">
        <f>O119+R119</f>
        <v>0</v>
      </c>
      <c s="31"/>
      <c s="32"/>
      <c s="32"/>
    </row>
    <row r="120" spans="1:22" s="33" customFormat="1" ht="13.5" hidden="1">
      <c r="A120" s="291" t="s">
        <v>634</v>
      </c>
      <c s="34" t="s">
        <v>845</v>
      </c>
      <c s="34" t="s">
        <v>435</v>
      </c>
      <c s="34" t="s">
        <v>423</v>
      </c>
      <c s="34"/>
      <c s="38"/>
      <c s="39">
        <f t="shared" si="55" ref="G120:S120">G121</f>
        <v>0</v>
      </c>
      <c s="35">
        <f t="shared" si="55"/>
        <v>0</v>
      </c>
      <c s="35">
        <f t="shared" si="55"/>
        <v>0</v>
      </c>
      <c s="170">
        <f t="shared" si="55"/>
        <v>0</v>
      </c>
      <c s="218">
        <f t="shared" si="55"/>
        <v>0</v>
      </c>
      <c s="216">
        <f t="shared" si="55"/>
        <v>0</v>
      </c>
      <c s="216">
        <f t="shared" si="55"/>
        <v>0</v>
      </c>
      <c s="216">
        <f t="shared" si="55"/>
        <v>0</v>
      </c>
      <c s="219">
        <f t="shared" si="55"/>
        <v>0</v>
      </c>
      <c s="216">
        <f t="shared" si="55"/>
        <v>0</v>
      </c>
      <c s="219">
        <f t="shared" si="55"/>
        <v>0</v>
      </c>
      <c s="216">
        <f t="shared" si="55"/>
        <v>0</v>
      </c>
      <c s="219">
        <f t="shared" si="55"/>
        <v>0</v>
      </c>
      <c s="31"/>
      <c s="32"/>
      <c s="32"/>
    </row>
    <row r="121" spans="1:22" s="33" customFormat="1" ht="13.5" hidden="1">
      <c r="A121" s="292" t="s">
        <v>616</v>
      </c>
      <c s="36" t="s">
        <v>845</v>
      </c>
      <c s="36" t="s">
        <v>435</v>
      </c>
      <c s="36" t="s">
        <v>423</v>
      </c>
      <c s="36" t="s">
        <v>617</v>
      </c>
      <c s="42"/>
      <c s="39">
        <f t="shared" si="56" ref="G121:S122">G122</f>
        <v>0</v>
      </c>
      <c s="35">
        <f t="shared" si="56"/>
        <v>0</v>
      </c>
      <c s="35">
        <f t="shared" si="56"/>
        <v>0</v>
      </c>
      <c s="170">
        <f t="shared" si="56"/>
        <v>0</v>
      </c>
      <c s="218">
        <f t="shared" si="56"/>
        <v>0</v>
      </c>
      <c s="216">
        <f t="shared" si="56"/>
        <v>0</v>
      </c>
      <c s="216">
        <f t="shared" si="56"/>
        <v>0</v>
      </c>
      <c s="216">
        <f t="shared" si="56"/>
        <v>0</v>
      </c>
      <c s="219">
        <f t="shared" si="56"/>
        <v>0</v>
      </c>
      <c s="216">
        <f t="shared" si="56"/>
        <v>0</v>
      </c>
      <c s="219">
        <f t="shared" si="56"/>
        <v>0</v>
      </c>
      <c s="216">
        <f t="shared" si="56"/>
        <v>0</v>
      </c>
      <c s="219">
        <f t="shared" si="56"/>
        <v>0</v>
      </c>
      <c s="31"/>
      <c s="32"/>
      <c s="32"/>
    </row>
    <row r="122" spans="1:22" s="33" customFormat="1" ht="13.5" hidden="1">
      <c r="A122" s="293" t="s">
        <v>592</v>
      </c>
      <c s="36" t="s">
        <v>845</v>
      </c>
      <c s="36" t="s">
        <v>435</v>
      </c>
      <c s="36" t="s">
        <v>423</v>
      </c>
      <c s="43" t="s">
        <v>593</v>
      </c>
      <c s="42"/>
      <c s="39">
        <f t="shared" si="56"/>
        <v>0</v>
      </c>
      <c s="35">
        <f t="shared" si="56"/>
        <v>0</v>
      </c>
      <c s="35">
        <f t="shared" si="56"/>
        <v>0</v>
      </c>
      <c s="170">
        <f t="shared" si="56"/>
        <v>0</v>
      </c>
      <c s="218">
        <f t="shared" si="56"/>
        <v>0</v>
      </c>
      <c s="216">
        <f t="shared" si="56"/>
        <v>0</v>
      </c>
      <c s="216">
        <f t="shared" si="56"/>
        <v>0</v>
      </c>
      <c s="216">
        <f t="shared" si="56"/>
        <v>0</v>
      </c>
      <c s="219">
        <f t="shared" si="56"/>
        <v>0</v>
      </c>
      <c s="216">
        <f t="shared" si="56"/>
        <v>0</v>
      </c>
      <c s="219">
        <f t="shared" si="56"/>
        <v>0</v>
      </c>
      <c s="216">
        <f t="shared" si="56"/>
        <v>0</v>
      </c>
      <c s="219">
        <f t="shared" si="56"/>
        <v>0</v>
      </c>
      <c s="31"/>
      <c s="32"/>
      <c s="32"/>
    </row>
    <row r="123" spans="1:22" s="33" customFormat="1" ht="26.25" hidden="1">
      <c r="A123" s="292" t="s">
        <v>635</v>
      </c>
      <c s="36" t="s">
        <v>845</v>
      </c>
      <c s="36" t="s">
        <v>435</v>
      </c>
      <c s="36" t="s">
        <v>423</v>
      </c>
      <c s="43" t="s">
        <v>636</v>
      </c>
      <c s="42"/>
      <c s="44">
        <f t="shared" si="57" ref="G123:O123">G124+G125</f>
        <v>0</v>
      </c>
      <c s="37">
        <f t="shared" si="57"/>
        <v>0</v>
      </c>
      <c s="37">
        <f t="shared" si="57"/>
        <v>0</v>
      </c>
      <c s="173">
        <f t="shared" si="57"/>
        <v>0</v>
      </c>
      <c s="222">
        <f t="shared" si="57"/>
        <v>0</v>
      </c>
      <c s="220">
        <f>L124+L125</f>
        <v>0</v>
      </c>
      <c s="220">
        <f>M124+M125</f>
        <v>0</v>
      </c>
      <c s="220">
        <f t="shared" si="57"/>
        <v>0</v>
      </c>
      <c s="223">
        <f t="shared" si="57"/>
        <v>0</v>
      </c>
      <c s="220">
        <f>P124+P125</f>
        <v>0</v>
      </c>
      <c s="223">
        <f>Q124+Q125</f>
        <v>0</v>
      </c>
      <c s="220">
        <f>R124+R125</f>
        <v>0</v>
      </c>
      <c s="223">
        <f>S124+S125</f>
        <v>0</v>
      </c>
      <c s="31"/>
      <c s="32"/>
      <c s="32"/>
    </row>
    <row r="124" spans="1:22" s="33" customFormat="1" ht="13.5" hidden="1">
      <c r="A124" s="292" t="s">
        <v>851</v>
      </c>
      <c s="36" t="s">
        <v>845</v>
      </c>
      <c s="36" t="s">
        <v>435</v>
      </c>
      <c s="36" t="s">
        <v>423</v>
      </c>
      <c s="43" t="s">
        <v>636</v>
      </c>
      <c s="42" t="s">
        <v>852</v>
      </c>
      <c s="39"/>
      <c s="35"/>
      <c s="35">
        <f>G124+H124</f>
        <v>0</v>
      </c>
      <c s="170"/>
      <c s="218">
        <f>I124+J124</f>
        <v>0</v>
      </c>
      <c s="216"/>
      <c s="216">
        <f>K124+L124</f>
        <v>0</v>
      </c>
      <c s="216"/>
      <c s="219">
        <f>K124+N124</f>
        <v>0</v>
      </c>
      <c s="216"/>
      <c s="219">
        <f>M124+P124</f>
        <v>0</v>
      </c>
      <c s="216"/>
      <c s="219">
        <f>O124+R124</f>
        <v>0</v>
      </c>
      <c s="31"/>
      <c s="32"/>
      <c s="32"/>
    </row>
    <row r="125" spans="1:22" s="33" customFormat="1" ht="13.5" hidden="1">
      <c r="A125" s="292" t="s">
        <v>853</v>
      </c>
      <c s="36" t="s">
        <v>845</v>
      </c>
      <c s="36" t="s">
        <v>435</v>
      </c>
      <c s="36" t="s">
        <v>423</v>
      </c>
      <c s="43" t="s">
        <v>636</v>
      </c>
      <c s="42" t="s">
        <v>854</v>
      </c>
      <c s="39"/>
      <c s="35"/>
      <c s="35">
        <f>G125+H125</f>
        <v>0</v>
      </c>
      <c s="170"/>
      <c s="218">
        <f>I125+J125</f>
        <v>0</v>
      </c>
      <c s="216"/>
      <c s="216">
        <f>K125+L125</f>
        <v>0</v>
      </c>
      <c s="216"/>
      <c s="219">
        <f>K125+N125</f>
        <v>0</v>
      </c>
      <c s="216"/>
      <c s="219">
        <f>M125+P125</f>
        <v>0</v>
      </c>
      <c s="216"/>
      <c s="219">
        <f>O125+R125</f>
        <v>0</v>
      </c>
      <c s="31"/>
      <c s="32"/>
      <c s="32"/>
    </row>
    <row r="126" spans="1:22" s="33" customFormat="1" ht="26.25" hidden="1">
      <c r="A126" s="291" t="s">
        <v>637</v>
      </c>
      <c s="34" t="s">
        <v>845</v>
      </c>
      <c s="34" t="s">
        <v>435</v>
      </c>
      <c s="34" t="s">
        <v>425</v>
      </c>
      <c s="34"/>
      <c s="38"/>
      <c s="39">
        <f t="shared" si="58" ref="G126:S127">G127</f>
        <v>0</v>
      </c>
      <c s="35">
        <f t="shared" si="58"/>
        <v>0</v>
      </c>
      <c s="35">
        <f t="shared" si="58"/>
        <v>0</v>
      </c>
      <c s="170">
        <f t="shared" si="58"/>
        <v>0</v>
      </c>
      <c s="218">
        <f t="shared" si="58"/>
        <v>0</v>
      </c>
      <c s="216">
        <f t="shared" si="58"/>
        <v>0</v>
      </c>
      <c s="216">
        <f t="shared" si="58"/>
        <v>0</v>
      </c>
      <c s="216">
        <f t="shared" si="58"/>
        <v>0</v>
      </c>
      <c s="219">
        <f t="shared" si="58"/>
        <v>0</v>
      </c>
      <c s="216">
        <f t="shared" si="58"/>
        <v>0</v>
      </c>
      <c s="219">
        <f t="shared" si="58"/>
        <v>0</v>
      </c>
      <c s="216">
        <f t="shared" si="58"/>
        <v>0</v>
      </c>
      <c s="219">
        <f t="shared" si="58"/>
        <v>0</v>
      </c>
      <c s="31"/>
      <c s="32"/>
      <c s="32"/>
    </row>
    <row r="127" spans="1:22" s="33" customFormat="1" ht="13.5" hidden="1">
      <c r="A127" s="292" t="s">
        <v>616</v>
      </c>
      <c s="36" t="s">
        <v>845</v>
      </c>
      <c s="36" t="s">
        <v>435</v>
      </c>
      <c s="36" t="s">
        <v>425</v>
      </c>
      <c s="36" t="s">
        <v>617</v>
      </c>
      <c s="42"/>
      <c s="39">
        <f t="shared" si="58"/>
        <v>0</v>
      </c>
      <c s="35">
        <f t="shared" si="58"/>
        <v>0</v>
      </c>
      <c s="35">
        <f t="shared" si="58"/>
        <v>0</v>
      </c>
      <c s="170">
        <f t="shared" si="58"/>
        <v>0</v>
      </c>
      <c s="218">
        <f t="shared" si="58"/>
        <v>0</v>
      </c>
      <c s="216">
        <f t="shared" si="58"/>
        <v>0</v>
      </c>
      <c s="216">
        <f t="shared" si="58"/>
        <v>0</v>
      </c>
      <c s="216">
        <f t="shared" si="58"/>
        <v>0</v>
      </c>
      <c s="219">
        <f t="shared" si="58"/>
        <v>0</v>
      </c>
      <c s="216">
        <f t="shared" si="58"/>
        <v>0</v>
      </c>
      <c s="219">
        <f t="shared" si="58"/>
        <v>0</v>
      </c>
      <c s="216">
        <f t="shared" si="58"/>
        <v>0</v>
      </c>
      <c s="219">
        <f t="shared" si="58"/>
        <v>0</v>
      </c>
      <c s="31"/>
      <c s="32"/>
      <c s="32"/>
    </row>
    <row r="128" spans="1:22" s="33" customFormat="1" ht="51.75" hidden="1">
      <c r="A128" s="292" t="s">
        <v>7</v>
      </c>
      <c s="36" t="s">
        <v>845</v>
      </c>
      <c s="36" t="s">
        <v>435</v>
      </c>
      <c s="36" t="s">
        <v>425</v>
      </c>
      <c s="36" t="s">
        <v>8</v>
      </c>
      <c s="42"/>
      <c s="44">
        <f t="shared" si="59" ref="G128:O128">G129+G132+G130+G131</f>
        <v>0</v>
      </c>
      <c s="37">
        <f t="shared" si="59"/>
        <v>0</v>
      </c>
      <c s="37">
        <f t="shared" si="59"/>
        <v>0</v>
      </c>
      <c s="173">
        <f t="shared" si="59"/>
        <v>0</v>
      </c>
      <c s="222">
        <f t="shared" si="59"/>
        <v>0</v>
      </c>
      <c s="220">
        <f>L129+L132+L130+L131</f>
        <v>0</v>
      </c>
      <c s="220">
        <f>M129+M132+M130+M131</f>
        <v>0</v>
      </c>
      <c s="220">
        <f t="shared" si="59"/>
        <v>0</v>
      </c>
      <c s="223">
        <f t="shared" si="59"/>
        <v>0</v>
      </c>
      <c s="220">
        <f>P129+P132+P130+P131</f>
        <v>0</v>
      </c>
      <c s="223">
        <f>Q129+Q132+Q130+Q131</f>
        <v>0</v>
      </c>
      <c s="220">
        <f>R129+R132+R130+R131</f>
        <v>0</v>
      </c>
      <c s="223">
        <f>S129+S132+S130+S131</f>
        <v>0</v>
      </c>
      <c s="31"/>
      <c s="32"/>
      <c s="32"/>
    </row>
    <row r="129" spans="1:22" s="33" customFormat="1" ht="13.5" hidden="1">
      <c r="A129" s="292" t="s">
        <v>851</v>
      </c>
      <c s="36" t="s">
        <v>845</v>
      </c>
      <c s="36" t="s">
        <v>435</v>
      </c>
      <c s="36" t="s">
        <v>425</v>
      </c>
      <c s="36" t="s">
        <v>8</v>
      </c>
      <c s="42" t="s">
        <v>852</v>
      </c>
      <c s="39"/>
      <c s="35"/>
      <c s="35">
        <f>G129+H129</f>
        <v>0</v>
      </c>
      <c s="170"/>
      <c s="218">
        <f>I129+J129</f>
        <v>0</v>
      </c>
      <c s="216"/>
      <c s="216">
        <f>K129+L129</f>
        <v>0</v>
      </c>
      <c s="216"/>
      <c s="219">
        <f>K129+N129</f>
        <v>0</v>
      </c>
      <c s="216"/>
      <c s="219">
        <f>M129+P129</f>
        <v>0</v>
      </c>
      <c s="216"/>
      <c s="219">
        <f>O129+R129</f>
        <v>0</v>
      </c>
      <c s="31"/>
      <c s="32"/>
      <c s="32"/>
    </row>
    <row r="130" spans="1:22" s="33" customFormat="1" ht="13.5" hidden="1">
      <c r="A130" s="292" t="s">
        <v>853</v>
      </c>
      <c s="36" t="s">
        <v>845</v>
      </c>
      <c s="36" t="s">
        <v>435</v>
      </c>
      <c s="36" t="s">
        <v>425</v>
      </c>
      <c s="36" t="s">
        <v>8</v>
      </c>
      <c s="42" t="s">
        <v>854</v>
      </c>
      <c s="39"/>
      <c s="35"/>
      <c s="35">
        <f>G130+H130</f>
        <v>0</v>
      </c>
      <c s="170"/>
      <c s="218">
        <f>I130+J130</f>
        <v>0</v>
      </c>
      <c s="216"/>
      <c s="216">
        <f>K130+L130</f>
        <v>0</v>
      </c>
      <c s="216"/>
      <c s="219">
        <f>K130+N130</f>
        <v>0</v>
      </c>
      <c s="216"/>
      <c s="219">
        <f>M130+P130</f>
        <v>0</v>
      </c>
      <c s="216"/>
      <c s="219">
        <f>O130+R130</f>
        <v>0</v>
      </c>
      <c s="31"/>
      <c s="32"/>
      <c s="32"/>
    </row>
    <row r="131" spans="1:22" s="33" customFormat="1" ht="13.5" hidden="1">
      <c r="A131" s="292" t="s">
        <v>1041</v>
      </c>
      <c s="36" t="s">
        <v>845</v>
      </c>
      <c s="36" t="s">
        <v>435</v>
      </c>
      <c s="36" t="s">
        <v>425</v>
      </c>
      <c s="36" t="s">
        <v>8</v>
      </c>
      <c s="42" t="s">
        <v>1042</v>
      </c>
      <c s="39"/>
      <c s="35"/>
      <c s="35">
        <f>G131+H131</f>
        <v>0</v>
      </c>
      <c s="170"/>
      <c s="218">
        <f>I131+J131</f>
        <v>0</v>
      </c>
      <c s="216"/>
      <c s="216">
        <f>K131+L131</f>
        <v>0</v>
      </c>
      <c s="216"/>
      <c s="219">
        <f>K131+N131</f>
        <v>0</v>
      </c>
      <c s="216"/>
      <c s="219">
        <f>M131+P131</f>
        <v>0</v>
      </c>
      <c s="216"/>
      <c s="219">
        <f>O131+R131</f>
        <v>0</v>
      </c>
      <c s="31"/>
      <c s="32"/>
      <c s="32"/>
    </row>
    <row r="132" spans="1:22" s="33" customFormat="1" ht="26.25" hidden="1">
      <c r="A132" s="292" t="s">
        <v>1047</v>
      </c>
      <c s="36" t="s">
        <v>845</v>
      </c>
      <c s="36" t="s">
        <v>435</v>
      </c>
      <c s="36" t="s">
        <v>425</v>
      </c>
      <c s="36" t="s">
        <v>9</v>
      </c>
      <c s="42"/>
      <c s="39">
        <f t="shared" si="60" ref="G132:S132">G133</f>
        <v>0</v>
      </c>
      <c s="35">
        <f t="shared" si="60"/>
        <v>0</v>
      </c>
      <c s="35">
        <f t="shared" si="60"/>
        <v>0</v>
      </c>
      <c s="170">
        <f t="shared" si="60"/>
        <v>0</v>
      </c>
      <c s="218">
        <f t="shared" si="60"/>
        <v>0</v>
      </c>
      <c s="216">
        <f t="shared" si="60"/>
        <v>0</v>
      </c>
      <c s="216">
        <f t="shared" si="60"/>
        <v>0</v>
      </c>
      <c s="216">
        <f t="shared" si="60"/>
        <v>0</v>
      </c>
      <c s="219">
        <f t="shared" si="60"/>
        <v>0</v>
      </c>
      <c s="216">
        <f t="shared" si="60"/>
        <v>0</v>
      </c>
      <c s="219">
        <f t="shared" si="60"/>
        <v>0</v>
      </c>
      <c s="216">
        <f t="shared" si="60"/>
        <v>0</v>
      </c>
      <c s="219">
        <f t="shared" si="60"/>
        <v>0</v>
      </c>
      <c s="31"/>
      <c s="32"/>
      <c s="32"/>
    </row>
    <row r="133" spans="1:22" s="33" customFormat="1" ht="13.5" hidden="1">
      <c r="A133" s="292" t="s">
        <v>851</v>
      </c>
      <c s="36" t="s">
        <v>845</v>
      </c>
      <c s="36" t="s">
        <v>435</v>
      </c>
      <c s="36" t="s">
        <v>425</v>
      </c>
      <c s="36" t="s">
        <v>9</v>
      </c>
      <c s="42" t="s">
        <v>852</v>
      </c>
      <c s="39"/>
      <c s="35"/>
      <c s="35">
        <f>G133+H133</f>
        <v>0</v>
      </c>
      <c s="170"/>
      <c s="218">
        <f>I133+J133</f>
        <v>0</v>
      </c>
      <c s="216"/>
      <c s="216">
        <f>K133+L133</f>
        <v>0</v>
      </c>
      <c s="216"/>
      <c s="219">
        <f>K133+N133</f>
        <v>0</v>
      </c>
      <c s="216"/>
      <c s="219">
        <f>M133+P133</f>
        <v>0</v>
      </c>
      <c s="216"/>
      <c s="219">
        <f>O133+R133</f>
        <v>0</v>
      </c>
      <c s="31"/>
      <c s="32"/>
      <c s="32"/>
    </row>
    <row r="134" spans="1:22" s="48" customFormat="1" ht="13.5" hidden="1">
      <c r="A134" s="291" t="s">
        <v>809</v>
      </c>
      <c s="34" t="s">
        <v>845</v>
      </c>
      <c s="34" t="s">
        <v>435</v>
      </c>
      <c s="34" t="s">
        <v>435</v>
      </c>
      <c s="34"/>
      <c s="38"/>
      <c s="44">
        <f t="shared" si="61" ref="G134:O134">G138+G142+G153+G163+G145+G135</f>
        <v>0</v>
      </c>
      <c s="37">
        <f t="shared" si="61"/>
        <v>0</v>
      </c>
      <c s="37">
        <f t="shared" si="61"/>
        <v>0</v>
      </c>
      <c s="173">
        <f t="shared" si="61"/>
        <v>0</v>
      </c>
      <c s="222">
        <f t="shared" si="61"/>
        <v>0</v>
      </c>
      <c s="220">
        <f>L138+L142+L153+L163+L145+L135</f>
        <v>0</v>
      </c>
      <c s="220">
        <f>M138+M142+M153+M163+M145+M135</f>
        <v>0</v>
      </c>
      <c s="220">
        <f t="shared" si="61"/>
        <v>0</v>
      </c>
      <c s="223">
        <f t="shared" si="61"/>
        <v>0</v>
      </c>
      <c s="220">
        <f>P138+P142+P153+P163+P145+P135</f>
        <v>0</v>
      </c>
      <c s="223">
        <f>Q138+Q142+Q153+Q163+Q145+Q135</f>
        <v>0</v>
      </c>
      <c s="220">
        <f>R138+R142+R153+R163+R145+R135</f>
        <v>0</v>
      </c>
      <c s="223">
        <f>S138+S142+S153+S163+S145+S135</f>
        <v>0</v>
      </c>
      <c s="31"/>
      <c s="47"/>
      <c s="47"/>
    </row>
    <row r="135" spans="1:22" s="48" customFormat="1" ht="13.5" hidden="1">
      <c r="A135" s="291" t="s">
        <v>10</v>
      </c>
      <c s="34" t="s">
        <v>845</v>
      </c>
      <c s="36" t="s">
        <v>435</v>
      </c>
      <c s="36" t="s">
        <v>435</v>
      </c>
      <c s="34" t="s">
        <v>11</v>
      </c>
      <c s="38"/>
      <c s="44">
        <f t="shared" si="62" ref="G135:S136">G136</f>
        <v>0</v>
      </c>
      <c s="37">
        <f t="shared" si="62"/>
        <v>0</v>
      </c>
      <c s="37">
        <f t="shared" si="62"/>
        <v>0</v>
      </c>
      <c s="173">
        <f t="shared" si="62"/>
        <v>0</v>
      </c>
      <c s="222">
        <f t="shared" si="62"/>
        <v>0</v>
      </c>
      <c s="220">
        <f t="shared" si="62"/>
        <v>0</v>
      </c>
      <c s="220">
        <f t="shared" si="62"/>
        <v>0</v>
      </c>
      <c s="220">
        <f t="shared" si="62"/>
        <v>0</v>
      </c>
      <c s="223">
        <f t="shared" si="62"/>
        <v>0</v>
      </c>
      <c s="220">
        <f t="shared" si="62"/>
        <v>0</v>
      </c>
      <c s="223">
        <f t="shared" si="62"/>
        <v>0</v>
      </c>
      <c s="220">
        <f t="shared" si="62"/>
        <v>0</v>
      </c>
      <c s="223">
        <f t="shared" si="62"/>
        <v>0</v>
      </c>
      <c s="31"/>
      <c s="47"/>
      <c s="47"/>
    </row>
    <row r="136" spans="1:22" s="48" customFormat="1" ht="26.45" customHeight="1" hidden="1">
      <c r="A136" s="292" t="s">
        <v>12</v>
      </c>
      <c s="36" t="s">
        <v>845</v>
      </c>
      <c s="36" t="s">
        <v>435</v>
      </c>
      <c s="36" t="s">
        <v>435</v>
      </c>
      <c s="36" t="s">
        <v>13</v>
      </c>
      <c s="42"/>
      <c s="44">
        <f t="shared" si="62"/>
        <v>0</v>
      </c>
      <c s="37">
        <f t="shared" si="62"/>
        <v>0</v>
      </c>
      <c s="37">
        <f t="shared" si="62"/>
        <v>0</v>
      </c>
      <c s="173">
        <f t="shared" si="62"/>
        <v>0</v>
      </c>
      <c s="222">
        <f t="shared" si="62"/>
        <v>0</v>
      </c>
      <c s="220">
        <f t="shared" si="62"/>
        <v>0</v>
      </c>
      <c s="220">
        <f t="shared" si="62"/>
        <v>0</v>
      </c>
      <c s="220">
        <f t="shared" si="62"/>
        <v>0</v>
      </c>
      <c s="223">
        <f t="shared" si="62"/>
        <v>0</v>
      </c>
      <c s="220">
        <f t="shared" si="62"/>
        <v>0</v>
      </c>
      <c s="223">
        <f t="shared" si="62"/>
        <v>0</v>
      </c>
      <c s="220">
        <f t="shared" si="62"/>
        <v>0</v>
      </c>
      <c s="223">
        <f t="shared" si="62"/>
        <v>0</v>
      </c>
      <c s="31"/>
      <c s="47"/>
      <c s="47"/>
    </row>
    <row r="137" spans="1:22" s="48" customFormat="1" ht="13.5" hidden="1">
      <c r="A137" s="292" t="s">
        <v>590</v>
      </c>
      <c s="36" t="s">
        <v>845</v>
      </c>
      <c s="36" t="s">
        <v>435</v>
      </c>
      <c s="36" t="s">
        <v>435</v>
      </c>
      <c s="36" t="s">
        <v>13</v>
      </c>
      <c s="42" t="s">
        <v>591</v>
      </c>
      <c s="44"/>
      <c s="37"/>
      <c s="37">
        <f>G137+H137</f>
        <v>0</v>
      </c>
      <c s="173"/>
      <c s="222">
        <f>I137+J137</f>
        <v>0</v>
      </c>
      <c s="220"/>
      <c s="220">
        <f>K137+L137</f>
        <v>0</v>
      </c>
      <c s="220"/>
      <c s="223">
        <f>K137+N137</f>
        <v>0</v>
      </c>
      <c s="220"/>
      <c s="223">
        <f>M137+P137</f>
        <v>0</v>
      </c>
      <c s="220"/>
      <c s="223">
        <f>O137+R137</f>
        <v>0</v>
      </c>
      <c s="31"/>
      <c s="47"/>
      <c s="47"/>
    </row>
    <row r="138" spans="1:22" s="33" customFormat="1" ht="39" hidden="1">
      <c r="A138" s="292" t="s">
        <v>14</v>
      </c>
      <c s="36" t="s">
        <v>845</v>
      </c>
      <c s="36" t="s">
        <v>435</v>
      </c>
      <c s="36" t="s">
        <v>435</v>
      </c>
      <c s="49" t="s">
        <v>15</v>
      </c>
      <c s="42"/>
      <c s="39">
        <f t="shared" si="63" ref="G138:S138">G139</f>
        <v>0</v>
      </c>
      <c s="35">
        <f t="shared" si="63"/>
        <v>0</v>
      </c>
      <c s="35">
        <f t="shared" si="63"/>
        <v>0</v>
      </c>
      <c s="170">
        <f t="shared" si="63"/>
        <v>0</v>
      </c>
      <c s="218">
        <f t="shared" si="63"/>
        <v>0</v>
      </c>
      <c s="216">
        <f t="shared" si="63"/>
        <v>0</v>
      </c>
      <c s="216">
        <f t="shared" si="63"/>
        <v>0</v>
      </c>
      <c s="216">
        <f t="shared" si="63"/>
        <v>0</v>
      </c>
      <c s="219">
        <f t="shared" si="63"/>
        <v>0</v>
      </c>
      <c s="216">
        <f t="shared" si="63"/>
        <v>0</v>
      </c>
      <c s="219">
        <f t="shared" si="63"/>
        <v>0</v>
      </c>
      <c s="216">
        <f t="shared" si="63"/>
        <v>0</v>
      </c>
      <c s="219">
        <f t="shared" si="63"/>
        <v>0</v>
      </c>
      <c s="31"/>
      <c s="32"/>
      <c s="32"/>
    </row>
    <row r="139" spans="1:22" s="33" customFormat="1" ht="13.5" hidden="1">
      <c r="A139" s="292" t="s">
        <v>16</v>
      </c>
      <c s="36" t="s">
        <v>845</v>
      </c>
      <c s="36" t="s">
        <v>435</v>
      </c>
      <c s="36" t="s">
        <v>435</v>
      </c>
      <c s="49" t="s">
        <v>17</v>
      </c>
      <c s="42"/>
      <c s="39">
        <f t="shared" si="64" ref="G139:O139">G140+G141</f>
        <v>0</v>
      </c>
      <c s="35">
        <f t="shared" si="64"/>
        <v>0</v>
      </c>
      <c s="35">
        <f t="shared" si="64"/>
        <v>0</v>
      </c>
      <c s="170">
        <f t="shared" si="64"/>
        <v>0</v>
      </c>
      <c s="218">
        <f t="shared" si="64"/>
        <v>0</v>
      </c>
      <c s="216">
        <f>L140+L141</f>
        <v>0</v>
      </c>
      <c s="216">
        <f>M140+M141</f>
        <v>0</v>
      </c>
      <c s="216">
        <f t="shared" si="64"/>
        <v>0</v>
      </c>
      <c s="219">
        <f t="shared" si="64"/>
        <v>0</v>
      </c>
      <c s="216">
        <f>P140+P141</f>
        <v>0</v>
      </c>
      <c s="219">
        <f>Q140+Q141</f>
        <v>0</v>
      </c>
      <c s="216">
        <f>R140+R141</f>
        <v>0</v>
      </c>
      <c s="219">
        <f>S140+S141</f>
        <v>0</v>
      </c>
      <c s="31"/>
      <c s="32"/>
      <c s="32"/>
    </row>
    <row r="140" spans="1:22" s="33" customFormat="1" ht="13.5" hidden="1">
      <c r="A140" s="292" t="s">
        <v>590</v>
      </c>
      <c s="36" t="s">
        <v>845</v>
      </c>
      <c s="36" t="s">
        <v>435</v>
      </c>
      <c s="36" t="s">
        <v>435</v>
      </c>
      <c s="49" t="s">
        <v>17</v>
      </c>
      <c s="42" t="s">
        <v>591</v>
      </c>
      <c s="39"/>
      <c s="35"/>
      <c s="35">
        <f>G140+H140</f>
        <v>0</v>
      </c>
      <c s="170"/>
      <c s="218">
        <f>I140+J140</f>
        <v>0</v>
      </c>
      <c s="216"/>
      <c s="216">
        <f>K140+L140</f>
        <v>0</v>
      </c>
      <c s="216"/>
      <c s="219">
        <f>K140+N140</f>
        <v>0</v>
      </c>
      <c s="216"/>
      <c s="219">
        <f>M140+P140</f>
        <v>0</v>
      </c>
      <c s="216"/>
      <c s="219">
        <f>O140+R140</f>
        <v>0</v>
      </c>
      <c s="31"/>
      <c s="32"/>
      <c s="32"/>
    </row>
    <row r="141" spans="1:22" s="33" customFormat="1" ht="13.5" hidden="1">
      <c r="A141" s="292" t="s">
        <v>853</v>
      </c>
      <c s="36" t="s">
        <v>845</v>
      </c>
      <c s="36" t="s">
        <v>435</v>
      </c>
      <c s="36" t="s">
        <v>435</v>
      </c>
      <c s="49" t="s">
        <v>17</v>
      </c>
      <c s="42" t="s">
        <v>854</v>
      </c>
      <c s="39"/>
      <c s="35"/>
      <c s="35">
        <f>G141+H141</f>
        <v>0</v>
      </c>
      <c s="170"/>
      <c s="218">
        <f>I141+J141</f>
        <v>0</v>
      </c>
      <c s="216"/>
      <c s="216">
        <f>K141+L141</f>
        <v>0</v>
      </c>
      <c s="216"/>
      <c s="219">
        <f>K141+N141</f>
        <v>0</v>
      </c>
      <c s="216"/>
      <c s="219">
        <f>M141+P141</f>
        <v>0</v>
      </c>
      <c s="216"/>
      <c s="219">
        <f>O141+R141</f>
        <v>0</v>
      </c>
      <c s="31"/>
      <c s="32"/>
      <c s="32"/>
    </row>
    <row r="142" spans="1:22" s="33" customFormat="1" ht="39.95" customHeight="1" hidden="1">
      <c r="A142" s="292" t="s">
        <v>18</v>
      </c>
      <c s="36" t="s">
        <v>845</v>
      </c>
      <c s="36" t="s">
        <v>435</v>
      </c>
      <c s="36" t="s">
        <v>435</v>
      </c>
      <c s="36" t="s">
        <v>19</v>
      </c>
      <c s="42"/>
      <c s="39">
        <f t="shared" si="65" ref="G142:S143">G143</f>
        <v>0</v>
      </c>
      <c s="35">
        <f t="shared" si="65"/>
        <v>0</v>
      </c>
      <c s="35">
        <f t="shared" si="65"/>
        <v>0</v>
      </c>
      <c s="170">
        <f t="shared" si="65"/>
        <v>0</v>
      </c>
      <c s="218">
        <f t="shared" si="65"/>
        <v>0</v>
      </c>
      <c s="216">
        <f t="shared" si="65"/>
        <v>0</v>
      </c>
      <c s="216">
        <f t="shared" si="65"/>
        <v>0</v>
      </c>
      <c s="216">
        <f t="shared" si="65"/>
        <v>0</v>
      </c>
      <c s="219">
        <f t="shared" si="65"/>
        <v>0</v>
      </c>
      <c s="216">
        <f t="shared" si="65"/>
        <v>0</v>
      </c>
      <c s="219">
        <f t="shared" si="65"/>
        <v>0</v>
      </c>
      <c s="216">
        <f t="shared" si="65"/>
        <v>0</v>
      </c>
      <c s="219">
        <f t="shared" si="65"/>
        <v>0</v>
      </c>
      <c s="31"/>
      <c s="32"/>
      <c s="32"/>
    </row>
    <row r="143" spans="1:22" s="33" customFormat="1" ht="13.5" hidden="1">
      <c r="A143" s="292" t="s">
        <v>849</v>
      </c>
      <c s="36" t="s">
        <v>845</v>
      </c>
      <c s="36" t="s">
        <v>435</v>
      </c>
      <c s="36" t="s">
        <v>435</v>
      </c>
      <c s="36" t="s">
        <v>20</v>
      </c>
      <c s="42"/>
      <c s="39">
        <f t="shared" si="65"/>
        <v>0</v>
      </c>
      <c s="35">
        <f t="shared" si="65"/>
        <v>0</v>
      </c>
      <c s="35">
        <f t="shared" si="65"/>
        <v>0</v>
      </c>
      <c s="170">
        <f t="shared" si="65"/>
        <v>0</v>
      </c>
      <c s="218">
        <f t="shared" si="65"/>
        <v>0</v>
      </c>
      <c s="216">
        <f t="shared" si="65"/>
        <v>0</v>
      </c>
      <c s="216">
        <f t="shared" si="65"/>
        <v>0</v>
      </c>
      <c s="216">
        <f t="shared" si="65"/>
        <v>0</v>
      </c>
      <c s="219">
        <f t="shared" si="65"/>
        <v>0</v>
      </c>
      <c s="216">
        <f t="shared" si="65"/>
        <v>0</v>
      </c>
      <c s="219">
        <f t="shared" si="65"/>
        <v>0</v>
      </c>
      <c s="216">
        <f t="shared" si="65"/>
        <v>0</v>
      </c>
      <c s="219">
        <f t="shared" si="65"/>
        <v>0</v>
      </c>
      <c s="31"/>
      <c s="32"/>
      <c s="32"/>
    </row>
    <row r="144" spans="1:22" s="33" customFormat="1" ht="13.5" hidden="1">
      <c r="A144" s="292" t="s">
        <v>851</v>
      </c>
      <c s="36" t="s">
        <v>845</v>
      </c>
      <c s="36" t="s">
        <v>435</v>
      </c>
      <c s="36" t="s">
        <v>435</v>
      </c>
      <c s="36" t="s">
        <v>20</v>
      </c>
      <c s="42" t="s">
        <v>852</v>
      </c>
      <c s="39"/>
      <c s="35"/>
      <c s="35">
        <f>G144+H144</f>
        <v>0</v>
      </c>
      <c s="170"/>
      <c s="218">
        <f>I144+J144</f>
        <v>0</v>
      </c>
      <c s="216"/>
      <c s="216">
        <f>K144+L144</f>
        <v>0</v>
      </c>
      <c s="216"/>
      <c s="219">
        <f>K144+N144</f>
        <v>0</v>
      </c>
      <c s="216"/>
      <c s="219">
        <f>M144+P144</f>
        <v>0</v>
      </c>
      <c s="216"/>
      <c s="219">
        <f>O144+R144</f>
        <v>0</v>
      </c>
      <c s="31"/>
      <c s="32"/>
      <c s="32"/>
    </row>
    <row r="145" spans="1:22" s="33" customFormat="1" ht="26.25" hidden="1">
      <c r="A145" s="292" t="s">
        <v>1050</v>
      </c>
      <c s="36" t="s">
        <v>845</v>
      </c>
      <c s="36" t="s">
        <v>435</v>
      </c>
      <c s="36" t="s">
        <v>435</v>
      </c>
      <c s="36" t="s">
        <v>1051</v>
      </c>
      <c s="42"/>
      <c s="44">
        <f t="shared" si="66" ref="G145:O145">G146+G149</f>
        <v>0</v>
      </c>
      <c s="37">
        <f t="shared" si="66"/>
        <v>0</v>
      </c>
      <c s="37">
        <f t="shared" si="66"/>
        <v>0</v>
      </c>
      <c s="173">
        <f t="shared" si="66"/>
        <v>0</v>
      </c>
      <c s="222">
        <f t="shared" si="66"/>
        <v>0</v>
      </c>
      <c s="220">
        <f>L146+L149</f>
        <v>0</v>
      </c>
      <c s="220">
        <f>M146+M149</f>
        <v>0</v>
      </c>
      <c s="220">
        <f t="shared" si="66"/>
        <v>0</v>
      </c>
      <c s="223">
        <f t="shared" si="66"/>
        <v>0</v>
      </c>
      <c s="220">
        <f>P146+P149</f>
        <v>0</v>
      </c>
      <c s="223">
        <f>Q146+Q149</f>
        <v>0</v>
      </c>
      <c s="220">
        <f>R146+R149</f>
        <v>0</v>
      </c>
      <c s="223">
        <f>S146+S149</f>
        <v>0</v>
      </c>
      <c s="31"/>
      <c s="32"/>
      <c s="32"/>
    </row>
    <row r="146" spans="1:22" s="33" customFormat="1" ht="26.25" hidden="1">
      <c r="A146" s="292" t="s">
        <v>21</v>
      </c>
      <c s="36" t="s">
        <v>845</v>
      </c>
      <c s="36" t="s">
        <v>435</v>
      </c>
      <c s="36" t="s">
        <v>435</v>
      </c>
      <c s="36" t="s">
        <v>22</v>
      </c>
      <c s="42"/>
      <c s="44">
        <f t="shared" si="67" ref="G146:O146">G147+G148</f>
        <v>0</v>
      </c>
      <c s="37">
        <f t="shared" si="67"/>
        <v>0</v>
      </c>
      <c s="37">
        <f t="shared" si="67"/>
        <v>0</v>
      </c>
      <c s="173">
        <f t="shared" si="67"/>
        <v>0</v>
      </c>
      <c s="222">
        <f t="shared" si="67"/>
        <v>0</v>
      </c>
      <c s="220">
        <f>L147+L148</f>
        <v>0</v>
      </c>
      <c s="220">
        <f>M147+M148</f>
        <v>0</v>
      </c>
      <c s="220">
        <f t="shared" si="67"/>
        <v>0</v>
      </c>
      <c s="223">
        <f t="shared" si="67"/>
        <v>0</v>
      </c>
      <c s="220">
        <f>P147+P148</f>
        <v>0</v>
      </c>
      <c s="223">
        <f>Q147+Q148</f>
        <v>0</v>
      </c>
      <c s="220">
        <f>R147+R148</f>
        <v>0</v>
      </c>
      <c s="223">
        <f>S147+S148</f>
        <v>0</v>
      </c>
      <c s="31"/>
      <c s="32"/>
      <c s="32"/>
    </row>
    <row r="147" spans="1:22" s="33" customFormat="1" ht="13.5" hidden="1">
      <c r="A147" s="292" t="s">
        <v>851</v>
      </c>
      <c s="36" t="s">
        <v>845</v>
      </c>
      <c s="36" t="s">
        <v>435</v>
      </c>
      <c s="36" t="s">
        <v>435</v>
      </c>
      <c s="36" t="s">
        <v>22</v>
      </c>
      <c s="42" t="s">
        <v>852</v>
      </c>
      <c s="39"/>
      <c s="35"/>
      <c s="35">
        <f>G147+H147</f>
        <v>0</v>
      </c>
      <c s="170"/>
      <c s="218">
        <f>I147+J147</f>
        <v>0</v>
      </c>
      <c s="216"/>
      <c s="216">
        <f>K147+L147</f>
        <v>0</v>
      </c>
      <c s="216"/>
      <c s="219">
        <f>K147+N147</f>
        <v>0</v>
      </c>
      <c s="216"/>
      <c s="219">
        <f>M147+P147</f>
        <v>0</v>
      </c>
      <c s="216"/>
      <c s="219">
        <f>O147+R147</f>
        <v>0</v>
      </c>
      <c s="31"/>
      <c s="32"/>
      <c s="32"/>
    </row>
    <row r="148" spans="1:22" s="33" customFormat="1" ht="13.5" hidden="1">
      <c r="A148" s="292" t="s">
        <v>853</v>
      </c>
      <c s="36" t="s">
        <v>845</v>
      </c>
      <c s="36" t="s">
        <v>435</v>
      </c>
      <c s="36" t="s">
        <v>435</v>
      </c>
      <c s="36" t="s">
        <v>22</v>
      </c>
      <c s="42" t="s">
        <v>854</v>
      </c>
      <c s="39"/>
      <c s="35"/>
      <c s="35">
        <f>G148+H148</f>
        <v>0</v>
      </c>
      <c s="170"/>
      <c s="218">
        <f>I148+J148</f>
        <v>0</v>
      </c>
      <c s="216"/>
      <c s="216">
        <f>K148+L148</f>
        <v>0</v>
      </c>
      <c s="216"/>
      <c s="219">
        <f>K148+N148</f>
        <v>0</v>
      </c>
      <c s="216"/>
      <c s="219">
        <f>M148+P148</f>
        <v>0</v>
      </c>
      <c s="216"/>
      <c s="219">
        <f>O148+R148</f>
        <v>0</v>
      </c>
      <c s="31"/>
      <c s="32"/>
      <c s="32"/>
    </row>
    <row r="149" spans="1:22" s="33" customFormat="1" ht="13.5" hidden="1">
      <c r="A149" s="292" t="s">
        <v>849</v>
      </c>
      <c s="36" t="s">
        <v>845</v>
      </c>
      <c s="36" t="s">
        <v>435</v>
      </c>
      <c s="36" t="s">
        <v>435</v>
      </c>
      <c s="36" t="s">
        <v>1052</v>
      </c>
      <c s="42"/>
      <c s="44">
        <f t="shared" si="68" ref="G149:O149">G150+G151+G152</f>
        <v>0</v>
      </c>
      <c s="37">
        <f t="shared" si="68"/>
        <v>0</v>
      </c>
      <c s="37">
        <f t="shared" si="68"/>
        <v>0</v>
      </c>
      <c s="173">
        <f t="shared" si="68"/>
        <v>0</v>
      </c>
      <c s="222">
        <f t="shared" si="68"/>
        <v>0</v>
      </c>
      <c s="220">
        <f>L150+L151+L152</f>
        <v>0</v>
      </c>
      <c s="220">
        <f>M150+M151+M152</f>
        <v>0</v>
      </c>
      <c s="220">
        <f t="shared" si="68"/>
        <v>0</v>
      </c>
      <c s="223">
        <f t="shared" si="68"/>
        <v>0</v>
      </c>
      <c s="220">
        <f>P150+P151+P152</f>
        <v>0</v>
      </c>
      <c s="223">
        <f>Q150+Q151+Q152</f>
        <v>0</v>
      </c>
      <c s="220">
        <f>R150+R151+R152</f>
        <v>0</v>
      </c>
      <c s="223">
        <f>S150+S151+S152</f>
        <v>0</v>
      </c>
      <c s="31"/>
      <c s="32"/>
      <c s="32"/>
    </row>
    <row r="150" spans="1:22" s="33" customFormat="1" ht="13.5" hidden="1">
      <c r="A150" s="292" t="s">
        <v>851</v>
      </c>
      <c s="36" t="s">
        <v>845</v>
      </c>
      <c s="36" t="s">
        <v>435</v>
      </c>
      <c s="36" t="s">
        <v>435</v>
      </c>
      <c s="36" t="s">
        <v>1052</v>
      </c>
      <c s="42" t="s">
        <v>852</v>
      </c>
      <c s="39"/>
      <c s="35"/>
      <c s="35">
        <f>G150+H150</f>
        <v>0</v>
      </c>
      <c s="170"/>
      <c s="218">
        <f>I150+J150</f>
        <v>0</v>
      </c>
      <c s="216"/>
      <c s="216">
        <f>K150+L150</f>
        <v>0</v>
      </c>
      <c s="216"/>
      <c s="219">
        <f>K150+N150</f>
        <v>0</v>
      </c>
      <c s="216"/>
      <c s="219">
        <f>M150+P150</f>
        <v>0</v>
      </c>
      <c s="216"/>
      <c s="219">
        <f>O150+R150</f>
        <v>0</v>
      </c>
      <c s="31"/>
      <c s="32"/>
      <c s="32"/>
    </row>
    <row r="151" spans="1:22" s="33" customFormat="1" ht="13.5" hidden="1">
      <c r="A151" s="292" t="s">
        <v>23</v>
      </c>
      <c s="36" t="s">
        <v>845</v>
      </c>
      <c s="36" t="s">
        <v>435</v>
      </c>
      <c s="36" t="s">
        <v>435</v>
      </c>
      <c s="36" t="s">
        <v>1052</v>
      </c>
      <c s="42" t="s">
        <v>24</v>
      </c>
      <c s="39"/>
      <c s="35"/>
      <c s="35">
        <f>G151+H151</f>
        <v>0</v>
      </c>
      <c s="170"/>
      <c s="218">
        <f>I151+J151</f>
        <v>0</v>
      </c>
      <c s="216"/>
      <c s="216">
        <f>K151+L151</f>
        <v>0</v>
      </c>
      <c s="216"/>
      <c s="219">
        <f>K151+N151</f>
        <v>0</v>
      </c>
      <c s="216"/>
      <c s="219">
        <f>M151+P151</f>
        <v>0</v>
      </c>
      <c s="216"/>
      <c s="219">
        <f>O151+R151</f>
        <v>0</v>
      </c>
      <c s="31"/>
      <c s="32"/>
      <c s="32"/>
    </row>
    <row r="152" spans="1:22" s="33" customFormat="1" ht="13.5" hidden="1">
      <c r="A152" s="292" t="s">
        <v>853</v>
      </c>
      <c s="36" t="s">
        <v>845</v>
      </c>
      <c s="36" t="s">
        <v>435</v>
      </c>
      <c s="36" t="s">
        <v>435</v>
      </c>
      <c s="36" t="s">
        <v>1052</v>
      </c>
      <c s="42" t="s">
        <v>854</v>
      </c>
      <c s="39"/>
      <c s="35"/>
      <c s="35">
        <f>G152+H152</f>
        <v>0</v>
      </c>
      <c s="170"/>
      <c s="218">
        <f>I152+J152</f>
        <v>0</v>
      </c>
      <c s="216"/>
      <c s="216">
        <f>K152+L152</f>
        <v>0</v>
      </c>
      <c s="216"/>
      <c s="219">
        <f>K152+N152</f>
        <v>0</v>
      </c>
      <c s="216"/>
      <c s="219">
        <f>M152+P152</f>
        <v>0</v>
      </c>
      <c s="216"/>
      <c s="219">
        <f>O152+R152</f>
        <v>0</v>
      </c>
      <c s="31"/>
      <c s="32"/>
      <c s="32"/>
    </row>
    <row r="153" spans="1:22" s="33" customFormat="1" ht="26.25" hidden="1">
      <c r="A153" s="292" t="s">
        <v>25</v>
      </c>
      <c s="36" t="s">
        <v>845</v>
      </c>
      <c s="36" t="s">
        <v>435</v>
      </c>
      <c s="36" t="s">
        <v>435</v>
      </c>
      <c s="36" t="s">
        <v>587</v>
      </c>
      <c s="42"/>
      <c s="39">
        <f t="shared" si="69" ref="G153:O153">G154+G158</f>
        <v>0</v>
      </c>
      <c s="35">
        <f t="shared" si="69"/>
        <v>0</v>
      </c>
      <c s="35">
        <f t="shared" si="69"/>
        <v>0</v>
      </c>
      <c s="170">
        <f t="shared" si="69"/>
        <v>0</v>
      </c>
      <c s="218">
        <f t="shared" si="69"/>
        <v>0</v>
      </c>
      <c s="216">
        <f>L154+L158</f>
        <v>0</v>
      </c>
      <c s="216">
        <f>M154+M158</f>
        <v>0</v>
      </c>
      <c s="216">
        <f t="shared" si="69"/>
        <v>0</v>
      </c>
      <c s="219">
        <f t="shared" si="69"/>
        <v>0</v>
      </c>
      <c s="216">
        <f>P154+P158</f>
        <v>0</v>
      </c>
      <c s="219">
        <f>Q154+Q158</f>
        <v>0</v>
      </c>
      <c s="216">
        <f>R154+R158</f>
        <v>0</v>
      </c>
      <c s="219">
        <f>S154+S158</f>
        <v>0</v>
      </c>
      <c s="31"/>
      <c s="32"/>
      <c s="32"/>
    </row>
    <row r="154" spans="1:22" s="33" customFormat="1" ht="13.5" hidden="1">
      <c r="A154" s="292" t="s">
        <v>26</v>
      </c>
      <c s="36" t="s">
        <v>845</v>
      </c>
      <c s="36" t="s">
        <v>435</v>
      </c>
      <c s="36" t="s">
        <v>435</v>
      </c>
      <c s="36" t="s">
        <v>27</v>
      </c>
      <c s="42"/>
      <c s="39">
        <f t="shared" si="70" ref="G154:O154">G155+G157+G156</f>
        <v>0</v>
      </c>
      <c s="35">
        <f t="shared" si="70"/>
        <v>0</v>
      </c>
      <c s="35">
        <f t="shared" si="70"/>
        <v>0</v>
      </c>
      <c s="170">
        <f t="shared" si="70"/>
        <v>0</v>
      </c>
      <c s="218">
        <f t="shared" si="70"/>
        <v>0</v>
      </c>
      <c s="216">
        <f>L155+L157+L156</f>
        <v>0</v>
      </c>
      <c s="216">
        <f>M155+M157+M156</f>
        <v>0</v>
      </c>
      <c s="216">
        <f t="shared" si="70"/>
        <v>0</v>
      </c>
      <c s="219">
        <f t="shared" si="70"/>
        <v>0</v>
      </c>
      <c s="216">
        <f>P155+P157+P156</f>
        <v>0</v>
      </c>
      <c s="219">
        <f>Q155+Q157+Q156</f>
        <v>0</v>
      </c>
      <c s="216">
        <f>R155+R157+R156</f>
        <v>0</v>
      </c>
      <c s="219">
        <f>S155+S157+S156</f>
        <v>0</v>
      </c>
      <c s="31"/>
      <c s="32"/>
      <c s="32"/>
    </row>
    <row r="155" spans="1:22" s="33" customFormat="1" ht="13.5" hidden="1">
      <c r="A155" s="292" t="s">
        <v>851</v>
      </c>
      <c s="36" t="s">
        <v>845</v>
      </c>
      <c s="36" t="s">
        <v>435</v>
      </c>
      <c s="36" t="s">
        <v>435</v>
      </c>
      <c s="36" t="s">
        <v>27</v>
      </c>
      <c s="42" t="s">
        <v>852</v>
      </c>
      <c s="39"/>
      <c s="35"/>
      <c s="35">
        <f>G155+H155</f>
        <v>0</v>
      </c>
      <c s="170"/>
      <c s="218">
        <f>I155+J155</f>
        <v>0</v>
      </c>
      <c s="216"/>
      <c s="216">
        <f>K155+L155</f>
        <v>0</v>
      </c>
      <c s="216"/>
      <c s="219">
        <f>K155+N155</f>
        <v>0</v>
      </c>
      <c s="216"/>
      <c s="219">
        <f>M155+P155</f>
        <v>0</v>
      </c>
      <c s="216"/>
      <c s="219">
        <f>O155+R155</f>
        <v>0</v>
      </c>
      <c s="31"/>
      <c s="32"/>
      <c s="32"/>
    </row>
    <row r="156" spans="1:22" s="33" customFormat="1" ht="13.5" hidden="1">
      <c r="A156" s="292" t="s">
        <v>853</v>
      </c>
      <c s="36" t="s">
        <v>845</v>
      </c>
      <c s="36" t="s">
        <v>435</v>
      </c>
      <c s="36" t="s">
        <v>435</v>
      </c>
      <c s="36" t="s">
        <v>27</v>
      </c>
      <c s="42" t="s">
        <v>854</v>
      </c>
      <c s="39"/>
      <c s="35"/>
      <c s="35">
        <f>G156+H156</f>
        <v>0</v>
      </c>
      <c s="170"/>
      <c s="218">
        <f>I156+J156</f>
        <v>0</v>
      </c>
      <c s="216"/>
      <c s="216">
        <f>K156+L156</f>
        <v>0</v>
      </c>
      <c s="216"/>
      <c s="219">
        <f>K156+N156</f>
        <v>0</v>
      </c>
      <c s="216"/>
      <c s="219">
        <f>M156+P156</f>
        <v>0</v>
      </c>
      <c s="216"/>
      <c s="219">
        <f>O156+R156</f>
        <v>0</v>
      </c>
      <c s="31"/>
      <c s="32"/>
      <c s="32"/>
    </row>
    <row r="157" spans="1:22" s="33" customFormat="1" ht="26.25" hidden="1">
      <c r="A157" s="292" t="s">
        <v>701</v>
      </c>
      <c s="36" t="s">
        <v>845</v>
      </c>
      <c s="36" t="s">
        <v>435</v>
      </c>
      <c s="36" t="s">
        <v>435</v>
      </c>
      <c s="36" t="s">
        <v>702</v>
      </c>
      <c s="42" t="s">
        <v>852</v>
      </c>
      <c s="39"/>
      <c s="35"/>
      <c s="35">
        <f>G157+H157</f>
        <v>0</v>
      </c>
      <c s="170"/>
      <c s="218">
        <f>I157+J157</f>
        <v>0</v>
      </c>
      <c s="216"/>
      <c s="216">
        <f>K157+L157</f>
        <v>0</v>
      </c>
      <c s="216"/>
      <c s="219">
        <f>K157+N157</f>
        <v>0</v>
      </c>
      <c s="216"/>
      <c s="219">
        <f>M157+P157</f>
        <v>0</v>
      </c>
      <c s="216"/>
      <c s="219">
        <f>O157+R157</f>
        <v>0</v>
      </c>
      <c s="31"/>
      <c s="32"/>
      <c s="32"/>
    </row>
    <row r="158" spans="1:22" s="33" customFormat="1" ht="26.25" hidden="1">
      <c r="A158" s="292" t="s">
        <v>703</v>
      </c>
      <c s="36" t="s">
        <v>845</v>
      </c>
      <c s="36" t="s">
        <v>435</v>
      </c>
      <c s="36" t="s">
        <v>435</v>
      </c>
      <c s="36" t="s">
        <v>704</v>
      </c>
      <c s="42"/>
      <c s="39">
        <f t="shared" si="71" ref="G158:O158">G159+G160+G162+G161</f>
        <v>0</v>
      </c>
      <c s="35">
        <f t="shared" si="71"/>
        <v>0</v>
      </c>
      <c s="35">
        <f t="shared" si="71"/>
        <v>0</v>
      </c>
      <c s="170">
        <f t="shared" si="71"/>
        <v>0</v>
      </c>
      <c s="218">
        <f t="shared" si="71"/>
        <v>0</v>
      </c>
      <c s="216">
        <f>L159+L160+L162+L161</f>
        <v>0</v>
      </c>
      <c s="216">
        <f>M159+M160+M162+M161</f>
        <v>0</v>
      </c>
      <c s="216">
        <f t="shared" si="71"/>
        <v>0</v>
      </c>
      <c s="219">
        <f t="shared" si="71"/>
        <v>0</v>
      </c>
      <c s="216">
        <f>P159+P160+P162+P161</f>
        <v>0</v>
      </c>
      <c s="219">
        <f>Q159+Q160+Q162+Q161</f>
        <v>0</v>
      </c>
      <c s="216">
        <f>R159+R160+R162+R161</f>
        <v>0</v>
      </c>
      <c s="219">
        <f>S159+S160+S162+S161</f>
        <v>0</v>
      </c>
      <c s="31"/>
      <c s="32"/>
      <c s="32"/>
    </row>
    <row r="159" spans="1:22" s="33" customFormat="1" ht="13.5" hidden="1">
      <c r="A159" s="292" t="s">
        <v>851</v>
      </c>
      <c s="36" t="s">
        <v>845</v>
      </c>
      <c s="36" t="s">
        <v>435</v>
      </c>
      <c s="36" t="s">
        <v>435</v>
      </c>
      <c s="36" t="s">
        <v>704</v>
      </c>
      <c s="42" t="s">
        <v>852</v>
      </c>
      <c s="39"/>
      <c s="35"/>
      <c s="35">
        <f>G159+H159</f>
        <v>0</v>
      </c>
      <c s="170"/>
      <c s="218">
        <f>I159+J159</f>
        <v>0</v>
      </c>
      <c s="216"/>
      <c s="216">
        <f>K159+L159</f>
        <v>0</v>
      </c>
      <c s="216"/>
      <c s="219">
        <f>K159+N159</f>
        <v>0</v>
      </c>
      <c s="216"/>
      <c s="219">
        <f>M159+P159</f>
        <v>0</v>
      </c>
      <c s="216"/>
      <c s="219">
        <f>O159+R159</f>
        <v>0</v>
      </c>
      <c s="31"/>
      <c s="32"/>
      <c s="32"/>
    </row>
    <row r="160" spans="1:22" s="33" customFormat="1" ht="13.5" hidden="1">
      <c r="A160" s="292" t="s">
        <v>705</v>
      </c>
      <c s="36" t="s">
        <v>845</v>
      </c>
      <c s="36" t="s">
        <v>435</v>
      </c>
      <c s="36" t="s">
        <v>435</v>
      </c>
      <c s="36" t="s">
        <v>704</v>
      </c>
      <c s="42" t="s">
        <v>706</v>
      </c>
      <c s="39"/>
      <c s="35"/>
      <c s="35">
        <f>G160+H160</f>
        <v>0</v>
      </c>
      <c s="170"/>
      <c s="218">
        <f>I160+J160</f>
        <v>0</v>
      </c>
      <c s="216"/>
      <c s="216">
        <f>K160+L160</f>
        <v>0</v>
      </c>
      <c s="216"/>
      <c s="219">
        <f>K160+N160</f>
        <v>0</v>
      </c>
      <c s="216"/>
      <c s="219">
        <f>M160+P160</f>
        <v>0</v>
      </c>
      <c s="216"/>
      <c s="219">
        <f>O160+R160</f>
        <v>0</v>
      </c>
      <c s="31"/>
      <c s="32"/>
      <c s="32"/>
    </row>
    <row r="161" spans="1:22" s="33" customFormat="1" ht="13.5" hidden="1">
      <c r="A161" s="292" t="s">
        <v>853</v>
      </c>
      <c s="36" t="s">
        <v>845</v>
      </c>
      <c s="36" t="s">
        <v>435</v>
      </c>
      <c s="36" t="s">
        <v>435</v>
      </c>
      <c s="36" t="s">
        <v>704</v>
      </c>
      <c s="42" t="s">
        <v>854</v>
      </c>
      <c s="39"/>
      <c s="35"/>
      <c s="35">
        <f>G161+H161</f>
        <v>0</v>
      </c>
      <c s="170"/>
      <c s="218">
        <f>I161+J161</f>
        <v>0</v>
      </c>
      <c s="216"/>
      <c s="216">
        <f>K161+L161</f>
        <v>0</v>
      </c>
      <c s="216"/>
      <c s="219">
        <f>K161+N161</f>
        <v>0</v>
      </c>
      <c s="216"/>
      <c s="219">
        <f>M161+P161</f>
        <v>0</v>
      </c>
      <c s="216"/>
      <c s="219">
        <f>O161+R161</f>
        <v>0</v>
      </c>
      <c s="31"/>
      <c s="32"/>
      <c s="32"/>
    </row>
    <row r="162" spans="1:22" s="33" customFormat="1" ht="26.25" hidden="1">
      <c r="A162" s="292" t="s">
        <v>701</v>
      </c>
      <c s="36" t="s">
        <v>845</v>
      </c>
      <c s="36" t="s">
        <v>435</v>
      </c>
      <c s="36" t="s">
        <v>435</v>
      </c>
      <c s="36" t="s">
        <v>707</v>
      </c>
      <c s="42" t="s">
        <v>852</v>
      </c>
      <c s="39"/>
      <c s="35"/>
      <c s="35">
        <f>G162+H162</f>
        <v>0</v>
      </c>
      <c s="170"/>
      <c s="218">
        <f>I162+J162</f>
        <v>0</v>
      </c>
      <c s="216"/>
      <c s="216">
        <f>K162+L162</f>
        <v>0</v>
      </c>
      <c s="216"/>
      <c s="219">
        <f>K162+N162</f>
        <v>0</v>
      </c>
      <c s="216"/>
      <c s="219">
        <f>M162+P162</f>
        <v>0</v>
      </c>
      <c s="216"/>
      <c s="219">
        <f>O162+R162</f>
        <v>0</v>
      </c>
      <c s="31"/>
      <c s="32"/>
      <c s="32"/>
    </row>
    <row r="163" spans="1:22" s="33" customFormat="1" ht="13.5" hidden="1">
      <c r="A163" s="292" t="s">
        <v>616</v>
      </c>
      <c s="36" t="s">
        <v>845</v>
      </c>
      <c s="36" t="s">
        <v>435</v>
      </c>
      <c s="36" t="s">
        <v>435</v>
      </c>
      <c s="36" t="s">
        <v>617</v>
      </c>
      <c s="42"/>
      <c s="44">
        <f>G164+G166+G168+G170</f>
        <v>0</v>
      </c>
      <c s="37">
        <f>H164+H166+H168+H170</f>
        <v>0</v>
      </c>
      <c s="37">
        <f>I164+I166+I168+I170+500-500</f>
        <v>0</v>
      </c>
      <c s="173">
        <f>J164+J166+J168+J170</f>
        <v>0</v>
      </c>
      <c s="222">
        <f>K164+K166+K168+K170+500-500</f>
        <v>0</v>
      </c>
      <c s="220">
        <f>L164+L166+L168+L170</f>
        <v>0</v>
      </c>
      <c s="220">
        <f>M164+M166+M168+M170+500-500</f>
        <v>0</v>
      </c>
      <c s="220">
        <f>N164+N166+N168+N170</f>
        <v>0</v>
      </c>
      <c s="223">
        <f>O164+O166+O168+O170+500-500</f>
        <v>0</v>
      </c>
      <c s="220">
        <f>P164+P166+P168+P170</f>
        <v>0</v>
      </c>
      <c s="223">
        <f>Q164+Q166+Q168+Q170+500-500</f>
        <v>0</v>
      </c>
      <c s="220">
        <f>R164+R166+R168+R170</f>
        <v>0</v>
      </c>
      <c s="223">
        <f>S164+S166+S168+S170+500-500</f>
        <v>0</v>
      </c>
      <c s="31"/>
      <c s="32"/>
      <c s="32"/>
    </row>
    <row r="164" spans="1:22" s="51" customFormat="1" ht="13.5" hidden="1">
      <c r="A164" s="293" t="s">
        <v>708</v>
      </c>
      <c s="36" t="s">
        <v>845</v>
      </c>
      <c s="36" t="s">
        <v>435</v>
      </c>
      <c s="36" t="s">
        <v>435</v>
      </c>
      <c s="43" t="s">
        <v>709</v>
      </c>
      <c s="42"/>
      <c s="39">
        <f t="shared" si="72" ref="G164:S164">G165</f>
        <v>0</v>
      </c>
      <c s="35">
        <f t="shared" si="72"/>
        <v>0</v>
      </c>
      <c s="35">
        <f t="shared" si="72"/>
        <v>0</v>
      </c>
      <c s="170">
        <f t="shared" si="72"/>
        <v>0</v>
      </c>
      <c s="218">
        <f t="shared" si="72"/>
        <v>0</v>
      </c>
      <c s="216">
        <f t="shared" si="72"/>
        <v>0</v>
      </c>
      <c s="216">
        <f t="shared" si="72"/>
        <v>0</v>
      </c>
      <c s="216">
        <f t="shared" si="72"/>
        <v>0</v>
      </c>
      <c s="219">
        <f t="shared" si="72"/>
        <v>0</v>
      </c>
      <c s="216">
        <f t="shared" si="72"/>
        <v>0</v>
      </c>
      <c s="219">
        <f t="shared" si="72"/>
        <v>0</v>
      </c>
      <c s="216">
        <f t="shared" si="72"/>
        <v>0</v>
      </c>
      <c s="219">
        <f t="shared" si="72"/>
        <v>0</v>
      </c>
      <c s="31"/>
      <c s="50"/>
      <c s="50"/>
    </row>
    <row r="165" spans="1:22" s="33" customFormat="1" ht="26.25" hidden="1">
      <c r="A165" s="292" t="s">
        <v>703</v>
      </c>
      <c s="36" t="s">
        <v>845</v>
      </c>
      <c s="36" t="s">
        <v>435</v>
      </c>
      <c s="36" t="s">
        <v>435</v>
      </c>
      <c s="43" t="s">
        <v>709</v>
      </c>
      <c s="42" t="s">
        <v>710</v>
      </c>
      <c s="39"/>
      <c s="35"/>
      <c s="35">
        <f>G165+H165</f>
        <v>0</v>
      </c>
      <c s="170"/>
      <c s="218">
        <f>I165+J165</f>
        <v>0</v>
      </c>
      <c s="216"/>
      <c s="216">
        <f>K165+L165</f>
        <v>0</v>
      </c>
      <c s="216"/>
      <c s="219">
        <f>K165+N165</f>
        <v>0</v>
      </c>
      <c s="216"/>
      <c s="219">
        <f>M165+P165</f>
        <v>0</v>
      </c>
      <c s="216"/>
      <c s="219">
        <f>O165+R165</f>
        <v>0</v>
      </c>
      <c s="31"/>
      <c s="32"/>
      <c s="32"/>
    </row>
    <row r="166" spans="1:22" s="33" customFormat="1" ht="13.5" hidden="1">
      <c r="A166" s="293" t="s">
        <v>711</v>
      </c>
      <c s="36" t="s">
        <v>845</v>
      </c>
      <c s="36" t="s">
        <v>435</v>
      </c>
      <c s="36" t="s">
        <v>435</v>
      </c>
      <c s="43" t="s">
        <v>712</v>
      </c>
      <c s="42"/>
      <c s="39">
        <f t="shared" si="73" ref="G166:S166">G167</f>
        <v>0</v>
      </c>
      <c s="35">
        <f t="shared" si="73"/>
        <v>0</v>
      </c>
      <c s="35">
        <f t="shared" si="73"/>
        <v>0</v>
      </c>
      <c s="170">
        <f t="shared" si="73"/>
        <v>0</v>
      </c>
      <c s="218">
        <f t="shared" si="73"/>
        <v>0</v>
      </c>
      <c s="216">
        <f t="shared" si="73"/>
        <v>0</v>
      </c>
      <c s="216">
        <f t="shared" si="73"/>
        <v>0</v>
      </c>
      <c s="216">
        <f t="shared" si="73"/>
        <v>0</v>
      </c>
      <c s="219">
        <f t="shared" si="73"/>
        <v>0</v>
      </c>
      <c s="216">
        <f t="shared" si="73"/>
        <v>0</v>
      </c>
      <c s="219">
        <f t="shared" si="73"/>
        <v>0</v>
      </c>
      <c s="216">
        <f t="shared" si="73"/>
        <v>0</v>
      </c>
      <c s="219">
        <f t="shared" si="73"/>
        <v>0</v>
      </c>
      <c s="31"/>
      <c s="32"/>
      <c s="32"/>
    </row>
    <row r="167" spans="1:22" s="33" customFormat="1" ht="26.25" hidden="1">
      <c r="A167" s="292" t="s">
        <v>703</v>
      </c>
      <c s="36" t="s">
        <v>845</v>
      </c>
      <c s="36" t="s">
        <v>435</v>
      </c>
      <c s="36" t="s">
        <v>435</v>
      </c>
      <c s="43" t="s">
        <v>712</v>
      </c>
      <c s="42" t="s">
        <v>710</v>
      </c>
      <c s="39"/>
      <c s="35"/>
      <c s="35">
        <f>G167+H167</f>
        <v>0</v>
      </c>
      <c s="170"/>
      <c s="218">
        <f>I167+J167</f>
        <v>0</v>
      </c>
      <c s="216"/>
      <c s="216">
        <f>K167+L167</f>
        <v>0</v>
      </c>
      <c s="216"/>
      <c s="219">
        <f>K167+N167</f>
        <v>0</v>
      </c>
      <c s="216"/>
      <c s="219">
        <f>M167+P167</f>
        <v>0</v>
      </c>
      <c s="216"/>
      <c s="219">
        <f>O167+R167</f>
        <v>0</v>
      </c>
      <c s="31"/>
      <c s="32"/>
      <c s="32"/>
    </row>
    <row r="168" spans="1:22" s="51" customFormat="1" ht="13.5" hidden="1">
      <c r="A168" s="293" t="s">
        <v>713</v>
      </c>
      <c s="36" t="s">
        <v>845</v>
      </c>
      <c s="36" t="s">
        <v>435</v>
      </c>
      <c s="36" t="s">
        <v>435</v>
      </c>
      <c s="43" t="s">
        <v>714</v>
      </c>
      <c s="42"/>
      <c s="39">
        <f t="shared" si="74" ref="G168:S168">G169</f>
        <v>0</v>
      </c>
      <c s="35">
        <f t="shared" si="74"/>
        <v>0</v>
      </c>
      <c s="35">
        <f t="shared" si="74"/>
        <v>0</v>
      </c>
      <c s="170">
        <f t="shared" si="74"/>
        <v>0</v>
      </c>
      <c s="218">
        <f t="shared" si="74"/>
        <v>0</v>
      </c>
      <c s="216">
        <f t="shared" si="74"/>
        <v>0</v>
      </c>
      <c s="216">
        <f t="shared" si="74"/>
        <v>0</v>
      </c>
      <c s="216">
        <f t="shared" si="74"/>
        <v>0</v>
      </c>
      <c s="219">
        <f t="shared" si="74"/>
        <v>0</v>
      </c>
      <c s="216">
        <f t="shared" si="74"/>
        <v>0</v>
      </c>
      <c s="219">
        <f t="shared" si="74"/>
        <v>0</v>
      </c>
      <c s="216">
        <f t="shared" si="74"/>
        <v>0</v>
      </c>
      <c s="219">
        <f t="shared" si="74"/>
        <v>0</v>
      </c>
      <c s="31"/>
      <c s="50"/>
      <c s="50"/>
    </row>
    <row r="169" spans="1:22" s="33" customFormat="1" ht="26.25" hidden="1">
      <c r="A169" s="292" t="s">
        <v>703</v>
      </c>
      <c s="36" t="s">
        <v>845</v>
      </c>
      <c s="36" t="s">
        <v>435</v>
      </c>
      <c s="36" t="s">
        <v>435</v>
      </c>
      <c s="43" t="s">
        <v>714</v>
      </c>
      <c s="42" t="s">
        <v>710</v>
      </c>
      <c s="39"/>
      <c s="35"/>
      <c s="35">
        <f>G169+H169</f>
        <v>0</v>
      </c>
      <c s="170"/>
      <c s="218">
        <f>I169+J169</f>
        <v>0</v>
      </c>
      <c s="216"/>
      <c s="216">
        <f>K169+L169</f>
        <v>0</v>
      </c>
      <c s="216"/>
      <c s="219">
        <f>K169+N169</f>
        <v>0</v>
      </c>
      <c s="216"/>
      <c s="219">
        <f>M169+P169</f>
        <v>0</v>
      </c>
      <c s="216"/>
      <c s="219">
        <f>O169+R169</f>
        <v>0</v>
      </c>
      <c s="31"/>
      <c s="32"/>
      <c s="32"/>
    </row>
    <row r="170" spans="1:22" s="33" customFormat="1" ht="13.5" hidden="1">
      <c r="A170" s="293" t="s">
        <v>592</v>
      </c>
      <c s="36" t="s">
        <v>845</v>
      </c>
      <c s="36" t="s">
        <v>435</v>
      </c>
      <c s="36" t="s">
        <v>435</v>
      </c>
      <c s="43" t="s">
        <v>593</v>
      </c>
      <c s="42"/>
      <c s="39">
        <f t="shared" si="75" ref="G170:S170">G171</f>
        <v>0</v>
      </c>
      <c s="35">
        <f t="shared" si="75"/>
        <v>0</v>
      </c>
      <c s="35">
        <f t="shared" si="75"/>
        <v>0</v>
      </c>
      <c s="170">
        <f t="shared" si="75"/>
        <v>0</v>
      </c>
      <c s="218">
        <f t="shared" si="75"/>
        <v>0</v>
      </c>
      <c s="216">
        <f t="shared" si="75"/>
        <v>0</v>
      </c>
      <c s="216">
        <f t="shared" si="75"/>
        <v>0</v>
      </c>
      <c s="216">
        <f t="shared" si="75"/>
        <v>0</v>
      </c>
      <c s="219">
        <f t="shared" si="75"/>
        <v>0</v>
      </c>
      <c s="216">
        <f t="shared" si="75"/>
        <v>0</v>
      </c>
      <c s="219">
        <f t="shared" si="75"/>
        <v>0</v>
      </c>
      <c s="216">
        <f t="shared" si="75"/>
        <v>0</v>
      </c>
      <c s="219">
        <f t="shared" si="75"/>
        <v>0</v>
      </c>
      <c s="31"/>
      <c s="32"/>
      <c s="32"/>
    </row>
    <row r="171" spans="1:22" s="33" customFormat="1" ht="51.75" hidden="1">
      <c r="A171" s="292" t="s">
        <v>641</v>
      </c>
      <c s="36" t="s">
        <v>845</v>
      </c>
      <c s="36" t="s">
        <v>435</v>
      </c>
      <c s="36" t="s">
        <v>435</v>
      </c>
      <c s="43" t="s">
        <v>642</v>
      </c>
      <c s="42"/>
      <c s="39">
        <f t="shared" si="76" ref="G171:O171">G172+G173+G174</f>
        <v>0</v>
      </c>
      <c s="35">
        <f t="shared" si="76"/>
        <v>0</v>
      </c>
      <c s="35">
        <f t="shared" si="76"/>
        <v>0</v>
      </c>
      <c s="170">
        <f t="shared" si="76"/>
        <v>0</v>
      </c>
      <c s="218">
        <f t="shared" si="76"/>
        <v>0</v>
      </c>
      <c s="216">
        <f>L172+L173+L174</f>
        <v>0</v>
      </c>
      <c s="216">
        <f>M172+M173+M174</f>
        <v>0</v>
      </c>
      <c s="216">
        <f t="shared" si="76"/>
        <v>0</v>
      </c>
      <c s="219">
        <f t="shared" si="76"/>
        <v>0</v>
      </c>
      <c s="216">
        <f>P172+P173+P174</f>
        <v>0</v>
      </c>
      <c s="219">
        <f>Q172+Q173+Q174</f>
        <v>0</v>
      </c>
      <c s="216">
        <f>R172+R173+R174</f>
        <v>0</v>
      </c>
      <c s="219">
        <f>S172+S173+S174</f>
        <v>0</v>
      </c>
      <c s="31"/>
      <c s="32"/>
      <c s="32"/>
    </row>
    <row r="172" spans="1:22" s="33" customFormat="1" ht="13.5" hidden="1">
      <c r="A172" s="292" t="s">
        <v>851</v>
      </c>
      <c s="36" t="s">
        <v>845</v>
      </c>
      <c s="36" t="s">
        <v>435</v>
      </c>
      <c s="36" t="s">
        <v>435</v>
      </c>
      <c s="43" t="s">
        <v>642</v>
      </c>
      <c s="42" t="s">
        <v>852</v>
      </c>
      <c s="39"/>
      <c s="35"/>
      <c s="35">
        <f>G172+H172</f>
        <v>0</v>
      </c>
      <c s="170"/>
      <c s="218">
        <f>I172+J172</f>
        <v>0</v>
      </c>
      <c s="216"/>
      <c s="216">
        <f>K172+L172</f>
        <v>0</v>
      </c>
      <c s="216"/>
      <c s="219">
        <f>K172+N172</f>
        <v>0</v>
      </c>
      <c s="216"/>
      <c s="219">
        <f>M172+P172</f>
        <v>0</v>
      </c>
      <c s="216"/>
      <c s="219">
        <f>O172+R172</f>
        <v>0</v>
      </c>
      <c s="31"/>
      <c s="32"/>
      <c s="32"/>
    </row>
    <row r="173" spans="1:22" s="33" customFormat="1" ht="13.5" hidden="1">
      <c r="A173" s="292" t="s">
        <v>853</v>
      </c>
      <c s="36" t="s">
        <v>845</v>
      </c>
      <c s="36" t="s">
        <v>435</v>
      </c>
      <c s="36" t="s">
        <v>435</v>
      </c>
      <c s="43" t="s">
        <v>642</v>
      </c>
      <c s="42" t="s">
        <v>854</v>
      </c>
      <c s="39"/>
      <c s="35"/>
      <c s="35">
        <f>G173+H173</f>
        <v>0</v>
      </c>
      <c s="170"/>
      <c s="218">
        <f>I173+J173</f>
        <v>0</v>
      </c>
      <c s="216"/>
      <c s="216">
        <f>K173+L173</f>
        <v>0</v>
      </c>
      <c s="216"/>
      <c s="219">
        <f>K173+N173</f>
        <v>0</v>
      </c>
      <c s="216"/>
      <c s="219">
        <f>M173+P173</f>
        <v>0</v>
      </c>
      <c s="216"/>
      <c s="219">
        <f>O173+R173</f>
        <v>0</v>
      </c>
      <c s="31"/>
      <c s="32"/>
      <c s="32"/>
    </row>
    <row r="174" spans="1:22" s="33" customFormat="1" ht="13.5" hidden="1">
      <c r="A174" s="292" t="s">
        <v>1041</v>
      </c>
      <c s="36" t="s">
        <v>845</v>
      </c>
      <c s="36" t="s">
        <v>435</v>
      </c>
      <c s="36" t="s">
        <v>435</v>
      </c>
      <c s="43" t="s">
        <v>642</v>
      </c>
      <c s="42" t="s">
        <v>1042</v>
      </c>
      <c s="39"/>
      <c s="35"/>
      <c s="35">
        <f>G174+H174</f>
        <v>0</v>
      </c>
      <c s="170"/>
      <c s="218">
        <f>I174+J174</f>
        <v>0</v>
      </c>
      <c s="216"/>
      <c s="216">
        <f>K174+L174</f>
        <v>0</v>
      </c>
      <c s="216"/>
      <c s="219">
        <f>K174+N174</f>
        <v>0</v>
      </c>
      <c s="216"/>
      <c s="219">
        <f>M174+P174</f>
        <v>0</v>
      </c>
      <c s="216"/>
      <c s="219">
        <f>O174+R174</f>
        <v>0</v>
      </c>
      <c s="31"/>
      <c s="32"/>
      <c s="32"/>
    </row>
    <row r="175" spans="1:22" s="41" customFormat="1" ht="13.5" hidden="1">
      <c r="A175" s="291" t="s">
        <v>809</v>
      </c>
      <c s="34" t="s">
        <v>845</v>
      </c>
      <c s="34" t="s">
        <v>435</v>
      </c>
      <c s="34" t="s">
        <v>435</v>
      </c>
      <c s="34"/>
      <c s="38"/>
      <c s="39">
        <f t="shared" si="77" ref="G175:O175">G176+G179</f>
        <v>0</v>
      </c>
      <c s="35">
        <f t="shared" si="77"/>
        <v>0</v>
      </c>
      <c s="35">
        <f t="shared" si="77"/>
        <v>0</v>
      </c>
      <c s="170">
        <f t="shared" si="77"/>
        <v>1542</v>
      </c>
      <c s="218">
        <f t="shared" si="77"/>
        <v>1542</v>
      </c>
      <c s="216">
        <f>L176+L179</f>
        <v>0</v>
      </c>
      <c s="216">
        <f>M176+M179</f>
        <v>1542</v>
      </c>
      <c s="216">
        <f t="shared" si="77"/>
        <v>-1542</v>
      </c>
      <c s="219">
        <f t="shared" si="77"/>
        <v>0</v>
      </c>
      <c s="216">
        <f>P176+P179</f>
        <v>0</v>
      </c>
      <c s="219">
        <f>Q176+Q179</f>
        <v>0</v>
      </c>
      <c s="216">
        <f>R176+R179</f>
        <v>0</v>
      </c>
      <c s="219">
        <f>S176+S179</f>
        <v>0</v>
      </c>
      <c s="31"/>
      <c s="40"/>
      <c s="40"/>
    </row>
    <row r="176" spans="1:22" s="41" customFormat="1" ht="51.75" hidden="1">
      <c r="A176" s="292" t="s">
        <v>18</v>
      </c>
      <c s="36" t="s">
        <v>845</v>
      </c>
      <c s="36" t="s">
        <v>435</v>
      </c>
      <c s="36" t="s">
        <v>435</v>
      </c>
      <c s="36" t="s">
        <v>19</v>
      </c>
      <c s="42"/>
      <c s="39">
        <f t="shared" si="78" ref="G176:S176">G177</f>
        <v>0</v>
      </c>
      <c s="35">
        <f t="shared" si="78"/>
        <v>0</v>
      </c>
      <c s="35">
        <f t="shared" si="78"/>
        <v>0</v>
      </c>
      <c s="170">
        <f t="shared" si="78"/>
        <v>1342</v>
      </c>
      <c s="218">
        <f t="shared" si="78"/>
        <v>1342</v>
      </c>
      <c s="216">
        <f t="shared" si="78"/>
        <v>0</v>
      </c>
      <c s="216">
        <f t="shared" si="78"/>
        <v>1342</v>
      </c>
      <c s="216">
        <f t="shared" si="78"/>
        <v>-1342</v>
      </c>
      <c s="219">
        <f t="shared" si="78"/>
        <v>0</v>
      </c>
      <c s="216">
        <f t="shared" si="78"/>
        <v>0</v>
      </c>
      <c s="219">
        <f t="shared" si="78"/>
        <v>0</v>
      </c>
      <c s="216">
        <f t="shared" si="78"/>
        <v>0</v>
      </c>
      <c s="219">
        <f t="shared" si="78"/>
        <v>0</v>
      </c>
      <c s="31"/>
      <c s="40"/>
      <c s="40"/>
    </row>
    <row r="177" spans="1:22" s="41" customFormat="1" ht="13.5" hidden="1">
      <c r="A177" s="292" t="s">
        <v>849</v>
      </c>
      <c s="36" t="s">
        <v>845</v>
      </c>
      <c s="36" t="s">
        <v>435</v>
      </c>
      <c s="36" t="s">
        <v>435</v>
      </c>
      <c s="36" t="s">
        <v>20</v>
      </c>
      <c s="42"/>
      <c s="39">
        <f t="shared" si="79" ref="G177:S177">G178</f>
        <v>0</v>
      </c>
      <c s="35">
        <f t="shared" si="79"/>
        <v>0</v>
      </c>
      <c s="35">
        <f t="shared" si="79"/>
        <v>0</v>
      </c>
      <c s="170">
        <f t="shared" si="79"/>
        <v>1342</v>
      </c>
      <c s="218">
        <f t="shared" si="79"/>
        <v>1342</v>
      </c>
      <c s="216">
        <f t="shared" si="79"/>
        <v>0</v>
      </c>
      <c s="216">
        <f t="shared" si="79"/>
        <v>1342</v>
      </c>
      <c s="216">
        <f t="shared" si="79"/>
        <v>-1342</v>
      </c>
      <c s="219">
        <f t="shared" si="79"/>
        <v>0</v>
      </c>
      <c s="216">
        <f t="shared" si="79"/>
        <v>0</v>
      </c>
      <c s="219">
        <f t="shared" si="79"/>
        <v>0</v>
      </c>
      <c s="216">
        <f t="shared" si="79"/>
        <v>0</v>
      </c>
      <c s="219">
        <f t="shared" si="79"/>
        <v>0</v>
      </c>
      <c s="31"/>
      <c s="40"/>
      <c s="40"/>
    </row>
    <row r="178" spans="1:22" s="41" customFormat="1" ht="13.5" hidden="1">
      <c r="A178" s="292" t="s">
        <v>851</v>
      </c>
      <c s="36" t="s">
        <v>845</v>
      </c>
      <c s="36" t="s">
        <v>435</v>
      </c>
      <c s="36" t="s">
        <v>435</v>
      </c>
      <c s="36" t="s">
        <v>20</v>
      </c>
      <c s="42" t="s">
        <v>852</v>
      </c>
      <c s="39">
        <v>0</v>
      </c>
      <c s="37">
        <v>0</v>
      </c>
      <c s="35">
        <f>G178+H178</f>
        <v>0</v>
      </c>
      <c s="173">
        <v>1342</v>
      </c>
      <c s="218">
        <f>I178+J178</f>
        <v>1342</v>
      </c>
      <c s="220">
        <v>0</v>
      </c>
      <c s="216">
        <f>K178+L178</f>
        <v>1342</v>
      </c>
      <c s="220">
        <v>-1342</v>
      </c>
      <c s="219">
        <f>K178+N178</f>
        <v>0</v>
      </c>
      <c s="220">
        <v>0</v>
      </c>
      <c s="219">
        <f>O178+P178</f>
        <v>0</v>
      </c>
      <c s="220">
        <v>0</v>
      </c>
      <c s="219">
        <f>Q178+R178</f>
        <v>0</v>
      </c>
      <c s="31"/>
      <c s="40"/>
      <c s="40"/>
    </row>
    <row r="179" spans="1:20" ht="13.5" hidden="1">
      <c r="A179" s="292" t="s">
        <v>643</v>
      </c>
      <c s="36" t="s">
        <v>845</v>
      </c>
      <c s="36" t="s">
        <v>435</v>
      </c>
      <c s="36" t="s">
        <v>435</v>
      </c>
      <c s="43" t="s">
        <v>644</v>
      </c>
      <c s="42"/>
      <c s="44">
        <f t="shared" si="80" ref="G179:O179">G180+G192+G194</f>
        <v>0</v>
      </c>
      <c s="37">
        <f t="shared" si="80"/>
        <v>0</v>
      </c>
      <c s="37">
        <f t="shared" si="80"/>
        <v>0</v>
      </c>
      <c s="173">
        <f t="shared" si="80"/>
        <v>200</v>
      </c>
      <c s="222">
        <f t="shared" si="80"/>
        <v>200</v>
      </c>
      <c s="220">
        <f>L180+L192+L194</f>
        <v>0</v>
      </c>
      <c s="220">
        <f>M180+M192+M194</f>
        <v>200</v>
      </c>
      <c s="220">
        <f t="shared" si="80"/>
        <v>-200</v>
      </c>
      <c s="223">
        <f t="shared" si="80"/>
        <v>0</v>
      </c>
      <c s="220">
        <f>P180+P192+P194</f>
        <v>0</v>
      </c>
      <c s="223">
        <f>Q180+Q192+Q194</f>
        <v>0</v>
      </c>
      <c s="220">
        <f>R180+R192+R194</f>
        <v>0</v>
      </c>
      <c s="223">
        <f>S180+S192+S194</f>
        <v>0</v>
      </c>
      <c s="31"/>
    </row>
    <row r="180" spans="1:20" ht="26.25" hidden="1">
      <c r="A180" s="292" t="s">
        <v>738</v>
      </c>
      <c s="36" t="s">
        <v>845</v>
      </c>
      <c s="36" t="s">
        <v>435</v>
      </c>
      <c s="36" t="s">
        <v>435</v>
      </c>
      <c s="43" t="s">
        <v>737</v>
      </c>
      <c s="42"/>
      <c s="44">
        <f t="shared" si="81" ref="G180:S180">G181</f>
        <v>0</v>
      </c>
      <c s="37">
        <f t="shared" si="81"/>
        <v>0</v>
      </c>
      <c s="37">
        <f t="shared" si="81"/>
        <v>0</v>
      </c>
      <c s="173">
        <f t="shared" si="81"/>
        <v>50</v>
      </c>
      <c s="222">
        <f t="shared" si="81"/>
        <v>50</v>
      </c>
      <c s="220">
        <f t="shared" si="81"/>
        <v>0</v>
      </c>
      <c s="220">
        <f t="shared" si="81"/>
        <v>50</v>
      </c>
      <c s="220">
        <f t="shared" si="81"/>
        <v>-50</v>
      </c>
      <c s="223">
        <f t="shared" si="81"/>
        <v>0</v>
      </c>
      <c s="220">
        <f t="shared" si="81"/>
        <v>0</v>
      </c>
      <c s="223">
        <f t="shared" si="81"/>
        <v>0</v>
      </c>
      <c s="220">
        <f t="shared" si="81"/>
        <v>0</v>
      </c>
      <c s="223">
        <f t="shared" si="81"/>
        <v>0</v>
      </c>
      <c s="31"/>
    </row>
    <row r="181" spans="1:20" ht="13.5" hidden="1">
      <c r="A181" s="293" t="s">
        <v>645</v>
      </c>
      <c s="36" t="s">
        <v>845</v>
      </c>
      <c s="36" t="s">
        <v>435</v>
      </c>
      <c s="36" t="s">
        <v>435</v>
      </c>
      <c s="43" t="s">
        <v>737</v>
      </c>
      <c s="42" t="s">
        <v>646</v>
      </c>
      <c s="44">
        <v>0</v>
      </c>
      <c s="37">
        <v>0</v>
      </c>
      <c s="37">
        <f>G181+H181</f>
        <v>0</v>
      </c>
      <c s="173">
        <v>50</v>
      </c>
      <c s="222">
        <f>I181+J181</f>
        <v>50</v>
      </c>
      <c s="220">
        <v>0</v>
      </c>
      <c s="220">
        <f>K181+L181</f>
        <v>50</v>
      </c>
      <c s="220">
        <v>-50</v>
      </c>
      <c s="223">
        <f>K181+N181</f>
        <v>0</v>
      </c>
      <c s="220">
        <v>0</v>
      </c>
      <c s="219">
        <f>O181+P181</f>
        <v>0</v>
      </c>
      <c s="220">
        <v>0</v>
      </c>
      <c s="219">
        <f>Q181+R181</f>
        <v>0</v>
      </c>
      <c s="31"/>
    </row>
    <row r="182" spans="1:22" s="33" customFormat="1" ht="13.5" hidden="1">
      <c r="A182" s="291" t="s">
        <v>647</v>
      </c>
      <c s="34" t="s">
        <v>845</v>
      </c>
      <c s="34">
        <v>10</v>
      </c>
      <c s="36" t="s">
        <v>435</v>
      </c>
      <c s="34"/>
      <c s="38"/>
      <c s="39">
        <f t="shared" si="82" ref="G182:S185">G183</f>
        <v>0</v>
      </c>
      <c s="35">
        <f t="shared" si="82"/>
        <v>0</v>
      </c>
      <c s="35">
        <f t="shared" si="82"/>
        <v>0</v>
      </c>
      <c s="170">
        <f t="shared" si="82"/>
        <v>0</v>
      </c>
      <c s="218">
        <f t="shared" si="82"/>
        <v>0</v>
      </c>
      <c s="216">
        <f t="shared" si="82"/>
        <v>0</v>
      </c>
      <c s="216">
        <f t="shared" si="82"/>
        <v>0</v>
      </c>
      <c s="216">
        <f t="shared" si="82"/>
        <v>0</v>
      </c>
      <c s="219">
        <f t="shared" si="82"/>
        <v>0</v>
      </c>
      <c s="216">
        <f t="shared" si="82"/>
        <v>0</v>
      </c>
      <c s="219">
        <f t="shared" si="82"/>
        <v>0</v>
      </c>
      <c s="216">
        <f t="shared" si="82"/>
        <v>0</v>
      </c>
      <c s="219">
        <f t="shared" si="82"/>
        <v>0</v>
      </c>
      <c s="31"/>
      <c s="32"/>
      <c s="32"/>
    </row>
    <row r="183" spans="1:22" s="33" customFormat="1" ht="13.5" hidden="1">
      <c r="A183" s="291" t="s">
        <v>813</v>
      </c>
      <c s="34" t="s">
        <v>845</v>
      </c>
      <c s="34">
        <v>10</v>
      </c>
      <c s="36" t="s">
        <v>435</v>
      </c>
      <c s="34"/>
      <c s="38"/>
      <c s="39">
        <f t="shared" si="82"/>
        <v>0</v>
      </c>
      <c s="35">
        <f t="shared" si="82"/>
        <v>0</v>
      </c>
      <c s="35">
        <f t="shared" si="82"/>
        <v>0</v>
      </c>
      <c s="170">
        <f t="shared" si="82"/>
        <v>0</v>
      </c>
      <c s="218">
        <f t="shared" si="82"/>
        <v>0</v>
      </c>
      <c s="216">
        <f t="shared" si="82"/>
        <v>0</v>
      </c>
      <c s="216">
        <f t="shared" si="82"/>
        <v>0</v>
      </c>
      <c s="216">
        <f t="shared" si="82"/>
        <v>0</v>
      </c>
      <c s="219">
        <f t="shared" si="82"/>
        <v>0</v>
      </c>
      <c s="216">
        <f t="shared" si="82"/>
        <v>0</v>
      </c>
      <c s="219">
        <f t="shared" si="82"/>
        <v>0</v>
      </c>
      <c s="216">
        <f t="shared" si="82"/>
        <v>0</v>
      </c>
      <c s="219">
        <f t="shared" si="82"/>
        <v>0</v>
      </c>
      <c s="31"/>
      <c s="32"/>
      <c s="32"/>
    </row>
    <row r="184" spans="1:22" s="33" customFormat="1" ht="13.5" hidden="1">
      <c r="A184" s="292" t="s">
        <v>648</v>
      </c>
      <c s="36" t="s">
        <v>845</v>
      </c>
      <c s="36">
        <v>10</v>
      </c>
      <c s="36" t="s">
        <v>435</v>
      </c>
      <c s="36" t="s">
        <v>649</v>
      </c>
      <c s="42"/>
      <c s="44">
        <f t="shared" si="82"/>
        <v>0</v>
      </c>
      <c s="37">
        <f t="shared" si="82"/>
        <v>0</v>
      </c>
      <c s="37">
        <f t="shared" si="82"/>
        <v>0</v>
      </c>
      <c s="173">
        <f t="shared" si="82"/>
        <v>0</v>
      </c>
      <c s="222">
        <f t="shared" si="82"/>
        <v>0</v>
      </c>
      <c s="220">
        <f t="shared" si="82"/>
        <v>0</v>
      </c>
      <c s="220">
        <f t="shared" si="82"/>
        <v>0</v>
      </c>
      <c s="220">
        <f t="shared" si="82"/>
        <v>0</v>
      </c>
      <c s="223">
        <f t="shared" si="82"/>
        <v>0</v>
      </c>
      <c s="220">
        <f t="shared" si="82"/>
        <v>0</v>
      </c>
      <c s="223">
        <f t="shared" si="82"/>
        <v>0</v>
      </c>
      <c s="220">
        <f t="shared" si="82"/>
        <v>0</v>
      </c>
      <c s="223">
        <f t="shared" si="82"/>
        <v>0</v>
      </c>
      <c s="31"/>
      <c s="32"/>
      <c s="32"/>
    </row>
    <row r="185" spans="1:22" s="33" customFormat="1" ht="13.5" hidden="1">
      <c r="A185" s="292" t="s">
        <v>650</v>
      </c>
      <c s="36" t="s">
        <v>845</v>
      </c>
      <c s="36">
        <v>10</v>
      </c>
      <c s="36" t="s">
        <v>435</v>
      </c>
      <c s="36" t="s">
        <v>651</v>
      </c>
      <c s="42"/>
      <c s="39">
        <f t="shared" si="82"/>
        <v>0</v>
      </c>
      <c s="35">
        <f t="shared" si="82"/>
        <v>0</v>
      </c>
      <c s="35">
        <f t="shared" si="82"/>
        <v>0</v>
      </c>
      <c s="170">
        <f t="shared" si="82"/>
        <v>0</v>
      </c>
      <c s="218">
        <f t="shared" si="82"/>
        <v>0</v>
      </c>
      <c s="216">
        <f t="shared" si="82"/>
        <v>0</v>
      </c>
      <c s="216">
        <f t="shared" si="82"/>
        <v>0</v>
      </c>
      <c s="216">
        <f t="shared" si="82"/>
        <v>0</v>
      </c>
      <c s="219">
        <f t="shared" si="82"/>
        <v>0</v>
      </c>
      <c s="216">
        <f t="shared" si="82"/>
        <v>0</v>
      </c>
      <c s="219">
        <f t="shared" si="82"/>
        <v>0</v>
      </c>
      <c s="216">
        <f t="shared" si="82"/>
        <v>0</v>
      </c>
      <c s="219">
        <f t="shared" si="82"/>
        <v>0</v>
      </c>
      <c s="31"/>
      <c s="32"/>
      <c s="32"/>
    </row>
    <row r="186" spans="1:22" s="33" customFormat="1" ht="13.5" hidden="1">
      <c r="A186" s="292" t="s">
        <v>652</v>
      </c>
      <c s="36" t="s">
        <v>845</v>
      </c>
      <c s="36">
        <v>10</v>
      </c>
      <c s="36" t="s">
        <v>435</v>
      </c>
      <c s="36" t="s">
        <v>651</v>
      </c>
      <c s="42" t="s">
        <v>653</v>
      </c>
      <c s="39"/>
      <c s="35"/>
      <c s="35">
        <f>G186+H186</f>
        <v>0</v>
      </c>
      <c s="170"/>
      <c s="218">
        <f>I186+J186</f>
        <v>0</v>
      </c>
      <c s="216"/>
      <c s="216">
        <f>K186+L186</f>
        <v>0</v>
      </c>
      <c s="216"/>
      <c s="219">
        <f>K186+N186</f>
        <v>0</v>
      </c>
      <c s="216"/>
      <c s="219">
        <f>M186+P186</f>
        <v>0</v>
      </c>
      <c s="216"/>
      <c s="219">
        <f>O186+R186</f>
        <v>0</v>
      </c>
      <c s="31"/>
      <c s="32"/>
      <c s="32"/>
    </row>
    <row r="187" spans="1:22" s="33" customFormat="1" ht="13.5" hidden="1">
      <c r="A187" s="291" t="s">
        <v>654</v>
      </c>
      <c s="34" t="s">
        <v>845</v>
      </c>
      <c s="34">
        <v>11</v>
      </c>
      <c s="36" t="s">
        <v>435</v>
      </c>
      <c s="34"/>
      <c s="38"/>
      <c s="52">
        <f t="shared" si="83" ref="G187:S190">G188</f>
        <v>0</v>
      </c>
      <c s="53">
        <f t="shared" si="83"/>
        <v>0</v>
      </c>
      <c s="53">
        <f t="shared" si="83"/>
        <v>0</v>
      </c>
      <c s="176">
        <f t="shared" si="83"/>
        <v>0</v>
      </c>
      <c s="229">
        <f t="shared" si="83"/>
        <v>0</v>
      </c>
      <c s="228">
        <f t="shared" si="83"/>
        <v>0</v>
      </c>
      <c s="228">
        <f t="shared" si="83"/>
        <v>0</v>
      </c>
      <c s="228">
        <f t="shared" si="83"/>
        <v>0</v>
      </c>
      <c s="230">
        <f t="shared" si="83"/>
        <v>0</v>
      </c>
      <c s="228">
        <f t="shared" si="83"/>
        <v>0</v>
      </c>
      <c s="230">
        <f t="shared" si="83"/>
        <v>0</v>
      </c>
      <c s="228">
        <f t="shared" si="83"/>
        <v>0</v>
      </c>
      <c s="230">
        <f t="shared" si="83"/>
        <v>0</v>
      </c>
      <c s="31"/>
      <c s="32"/>
      <c s="32"/>
    </row>
    <row r="188" spans="1:22" s="33" customFormat="1" ht="26.25" hidden="1">
      <c r="A188" s="295" t="s">
        <v>827</v>
      </c>
      <c s="34" t="s">
        <v>845</v>
      </c>
      <c s="34" t="s">
        <v>429</v>
      </c>
      <c s="36" t="s">
        <v>435</v>
      </c>
      <c s="36"/>
      <c s="42"/>
      <c s="44">
        <f t="shared" si="83"/>
        <v>0</v>
      </c>
      <c s="37">
        <f t="shared" si="83"/>
        <v>0</v>
      </c>
      <c s="37">
        <f t="shared" si="83"/>
        <v>0</v>
      </c>
      <c s="173">
        <f t="shared" si="83"/>
        <v>0</v>
      </c>
      <c s="222">
        <f t="shared" si="83"/>
        <v>0</v>
      </c>
      <c s="220">
        <f t="shared" si="83"/>
        <v>0</v>
      </c>
      <c s="220">
        <f t="shared" si="83"/>
        <v>0</v>
      </c>
      <c s="220">
        <f t="shared" si="83"/>
        <v>0</v>
      </c>
      <c s="223">
        <f t="shared" si="83"/>
        <v>0</v>
      </c>
      <c s="220">
        <f t="shared" si="83"/>
        <v>0</v>
      </c>
      <c s="223">
        <f t="shared" si="83"/>
        <v>0</v>
      </c>
      <c s="220">
        <f t="shared" si="83"/>
        <v>0</v>
      </c>
      <c s="223">
        <f t="shared" si="83"/>
        <v>0</v>
      </c>
      <c s="31"/>
      <c s="32"/>
      <c s="32"/>
    </row>
    <row r="189" spans="1:22" s="33" customFormat="1" ht="13.5" hidden="1">
      <c r="A189" s="292" t="s">
        <v>616</v>
      </c>
      <c s="36" t="s">
        <v>845</v>
      </c>
      <c s="36">
        <v>11</v>
      </c>
      <c s="36" t="s">
        <v>435</v>
      </c>
      <c s="36" t="s">
        <v>617</v>
      </c>
      <c s="42"/>
      <c s="39">
        <f t="shared" si="83"/>
        <v>0</v>
      </c>
      <c s="35">
        <f t="shared" si="83"/>
        <v>0</v>
      </c>
      <c s="35">
        <f t="shared" si="83"/>
        <v>0</v>
      </c>
      <c s="170">
        <f t="shared" si="83"/>
        <v>0</v>
      </c>
      <c s="218">
        <f t="shared" si="83"/>
        <v>0</v>
      </c>
      <c s="216">
        <f t="shared" si="83"/>
        <v>0</v>
      </c>
      <c s="216">
        <f t="shared" si="83"/>
        <v>0</v>
      </c>
      <c s="216">
        <f t="shared" si="83"/>
        <v>0</v>
      </c>
      <c s="219">
        <f t="shared" si="83"/>
        <v>0</v>
      </c>
      <c s="216">
        <f t="shared" si="83"/>
        <v>0</v>
      </c>
      <c s="219">
        <f t="shared" si="83"/>
        <v>0</v>
      </c>
      <c s="216">
        <f t="shared" si="83"/>
        <v>0</v>
      </c>
      <c s="219">
        <f t="shared" si="83"/>
        <v>0</v>
      </c>
      <c s="31"/>
      <c s="32"/>
      <c s="32"/>
    </row>
    <row r="190" spans="1:22" s="33" customFormat="1" ht="13.5" hidden="1">
      <c r="A190" s="293" t="s">
        <v>618</v>
      </c>
      <c s="36" t="s">
        <v>845</v>
      </c>
      <c s="36">
        <v>11</v>
      </c>
      <c s="36" t="s">
        <v>435</v>
      </c>
      <c s="36" t="s">
        <v>619</v>
      </c>
      <c s="42"/>
      <c s="39">
        <f t="shared" si="83"/>
        <v>0</v>
      </c>
      <c s="35">
        <f t="shared" si="83"/>
        <v>0</v>
      </c>
      <c s="35">
        <f t="shared" si="83"/>
        <v>0</v>
      </c>
      <c s="170">
        <f t="shared" si="83"/>
        <v>0</v>
      </c>
      <c s="218">
        <f t="shared" si="83"/>
        <v>0</v>
      </c>
      <c s="216">
        <f t="shared" si="83"/>
        <v>0</v>
      </c>
      <c s="216">
        <f t="shared" si="83"/>
        <v>0</v>
      </c>
      <c s="216">
        <f t="shared" si="83"/>
        <v>0</v>
      </c>
      <c s="219">
        <f t="shared" si="83"/>
        <v>0</v>
      </c>
      <c s="216">
        <f t="shared" si="83"/>
        <v>0</v>
      </c>
      <c s="219">
        <f t="shared" si="83"/>
        <v>0</v>
      </c>
      <c s="216">
        <f t="shared" si="83"/>
        <v>0</v>
      </c>
      <c s="219">
        <f t="shared" si="83"/>
        <v>0</v>
      </c>
      <c s="31"/>
      <c s="32"/>
      <c s="32"/>
    </row>
    <row r="191" spans="1:22" s="33" customFormat="1" ht="13.5" hidden="1">
      <c r="A191" s="293" t="s">
        <v>620</v>
      </c>
      <c s="36" t="s">
        <v>845</v>
      </c>
      <c s="36">
        <v>11</v>
      </c>
      <c s="36" t="s">
        <v>435</v>
      </c>
      <c s="36" t="s">
        <v>619</v>
      </c>
      <c s="42" t="s">
        <v>621</v>
      </c>
      <c s="39"/>
      <c s="35"/>
      <c s="35">
        <f>G191+H191</f>
        <v>0</v>
      </c>
      <c s="170"/>
      <c s="218">
        <f>I191+J191</f>
        <v>0</v>
      </c>
      <c s="216"/>
      <c s="216">
        <f>K191+L191</f>
        <v>0</v>
      </c>
      <c s="216"/>
      <c s="219">
        <f>K191+N191</f>
        <v>0</v>
      </c>
      <c s="216"/>
      <c s="219">
        <f>M191+P191</f>
        <v>0</v>
      </c>
      <c s="216"/>
      <c s="219">
        <f>O191+R191</f>
        <v>0</v>
      </c>
      <c s="31"/>
      <c s="32"/>
      <c s="32"/>
    </row>
    <row r="192" spans="1:22" s="41" customFormat="1" ht="26.25" hidden="1">
      <c r="A192" s="292" t="s">
        <v>387</v>
      </c>
      <c s="36" t="s">
        <v>845</v>
      </c>
      <c s="36" t="s">
        <v>435</v>
      </c>
      <c s="36" t="s">
        <v>435</v>
      </c>
      <c s="43" t="s">
        <v>739</v>
      </c>
      <c s="42"/>
      <c s="44">
        <f t="shared" si="84" ref="G192:S192">G193</f>
        <v>0</v>
      </c>
      <c s="37">
        <f t="shared" si="84"/>
        <v>0</v>
      </c>
      <c s="37">
        <f t="shared" si="84"/>
        <v>0</v>
      </c>
      <c s="173">
        <f t="shared" si="84"/>
        <v>100</v>
      </c>
      <c s="222">
        <f t="shared" si="84"/>
        <v>100</v>
      </c>
      <c s="220">
        <f t="shared" si="84"/>
        <v>0</v>
      </c>
      <c s="220">
        <f t="shared" si="84"/>
        <v>100</v>
      </c>
      <c s="220">
        <f t="shared" si="84"/>
        <v>-100</v>
      </c>
      <c s="223">
        <f t="shared" si="84"/>
        <v>0</v>
      </c>
      <c s="220">
        <f t="shared" si="84"/>
        <v>0</v>
      </c>
      <c s="223">
        <f t="shared" si="84"/>
        <v>0</v>
      </c>
      <c s="220">
        <f t="shared" si="84"/>
        <v>0</v>
      </c>
      <c s="223">
        <f t="shared" si="84"/>
        <v>0</v>
      </c>
      <c s="31"/>
      <c s="40"/>
      <c s="40"/>
    </row>
    <row r="193" spans="1:22" s="41" customFormat="1" ht="13.5" hidden="1">
      <c r="A193" s="293" t="s">
        <v>645</v>
      </c>
      <c s="36" t="s">
        <v>845</v>
      </c>
      <c s="36" t="s">
        <v>435</v>
      </c>
      <c s="36" t="s">
        <v>435</v>
      </c>
      <c s="43" t="s">
        <v>739</v>
      </c>
      <c s="42" t="s">
        <v>646</v>
      </c>
      <c s="44">
        <v>0</v>
      </c>
      <c s="37">
        <v>0</v>
      </c>
      <c s="37">
        <f>G193+H193</f>
        <v>0</v>
      </c>
      <c s="173">
        <v>100</v>
      </c>
      <c s="222">
        <f>I193+J193</f>
        <v>100</v>
      </c>
      <c s="220">
        <v>0</v>
      </c>
      <c s="220">
        <f>K193+L193</f>
        <v>100</v>
      </c>
      <c s="220">
        <v>-100</v>
      </c>
      <c s="223">
        <f>K193+N193</f>
        <v>0</v>
      </c>
      <c s="220">
        <v>0</v>
      </c>
      <c s="219">
        <f>O193+P193</f>
        <v>0</v>
      </c>
      <c s="220">
        <v>0</v>
      </c>
      <c s="219">
        <f>Q193+R193</f>
        <v>0</v>
      </c>
      <c s="31"/>
      <c s="40"/>
      <c s="40"/>
    </row>
    <row r="194" spans="1:20" ht="26.25" hidden="1">
      <c r="A194" s="292" t="s">
        <v>389</v>
      </c>
      <c s="36" t="s">
        <v>845</v>
      </c>
      <c s="36" t="s">
        <v>435</v>
      </c>
      <c s="36" t="s">
        <v>435</v>
      </c>
      <c s="43" t="s">
        <v>388</v>
      </c>
      <c s="42"/>
      <c s="44">
        <f t="shared" si="85" ref="G194:S194">G195</f>
        <v>0</v>
      </c>
      <c s="37">
        <f t="shared" si="85"/>
        <v>0</v>
      </c>
      <c s="37">
        <f t="shared" si="85"/>
        <v>0</v>
      </c>
      <c s="173">
        <f t="shared" si="85"/>
        <v>50</v>
      </c>
      <c s="222">
        <f t="shared" si="85"/>
        <v>50</v>
      </c>
      <c s="220">
        <f t="shared" si="85"/>
        <v>0</v>
      </c>
      <c s="220">
        <f t="shared" si="85"/>
        <v>50</v>
      </c>
      <c s="220">
        <f t="shared" si="85"/>
        <v>-50</v>
      </c>
      <c s="223">
        <f t="shared" si="85"/>
        <v>0</v>
      </c>
      <c s="220">
        <f t="shared" si="85"/>
        <v>0</v>
      </c>
      <c s="223">
        <f t="shared" si="85"/>
        <v>0</v>
      </c>
      <c s="220">
        <f t="shared" si="85"/>
        <v>0</v>
      </c>
      <c s="223">
        <f t="shared" si="85"/>
        <v>0</v>
      </c>
      <c s="31"/>
    </row>
    <row r="195" spans="1:20" ht="13.5" hidden="1">
      <c r="A195" s="296" t="s">
        <v>645</v>
      </c>
      <c s="54" t="s">
        <v>845</v>
      </c>
      <c s="54" t="s">
        <v>435</v>
      </c>
      <c s="36" t="s">
        <v>435</v>
      </c>
      <c s="55" t="s">
        <v>388</v>
      </c>
      <c s="56" t="s">
        <v>646</v>
      </c>
      <c s="57">
        <v>0</v>
      </c>
      <c s="58">
        <v>0</v>
      </c>
      <c s="58">
        <f>G195+H195</f>
        <v>0</v>
      </c>
      <c s="320">
        <v>50</v>
      </c>
      <c s="304">
        <f>I195+J195</f>
        <v>50</v>
      </c>
      <c s="232">
        <v>0</v>
      </c>
      <c s="232">
        <f>K195+L195</f>
        <v>50</v>
      </c>
      <c s="220">
        <v>-50</v>
      </c>
      <c s="324">
        <f>K195+N195</f>
        <v>0</v>
      </c>
      <c s="220">
        <v>0</v>
      </c>
      <c s="219">
        <f>O195+P195</f>
        <v>0</v>
      </c>
      <c s="220">
        <v>0</v>
      </c>
      <c s="219">
        <f>Q195+R195</f>
        <v>0</v>
      </c>
      <c s="31"/>
    </row>
    <row r="196" spans="1:22" s="41" customFormat="1" ht="13.5" hidden="1">
      <c r="A196" s="291" t="s">
        <v>809</v>
      </c>
      <c s="34" t="s">
        <v>845</v>
      </c>
      <c s="34" t="s">
        <v>435</v>
      </c>
      <c s="34" t="s">
        <v>437</v>
      </c>
      <c s="34"/>
      <c s="38"/>
      <c s="39">
        <f t="shared" si="86" ref="G196:O196">G197+G200</f>
        <v>1339.2</v>
      </c>
      <c s="35">
        <f t="shared" si="86"/>
        <v>202.80000000000001</v>
      </c>
      <c s="35">
        <f t="shared" si="86"/>
        <v>1542</v>
      </c>
      <c s="170">
        <f t="shared" si="86"/>
        <v>-1542</v>
      </c>
      <c s="218">
        <f t="shared" si="86"/>
        <v>0</v>
      </c>
      <c s="216">
        <f>L197+L200</f>
        <v>0</v>
      </c>
      <c s="216">
        <f>M197+M200</f>
        <v>0</v>
      </c>
      <c s="216">
        <f t="shared" si="86"/>
        <v>0</v>
      </c>
      <c s="219">
        <f t="shared" si="86"/>
        <v>0</v>
      </c>
      <c s="216">
        <f>P197+P200</f>
        <v>0</v>
      </c>
      <c s="219">
        <f>Q197+Q200</f>
        <v>0</v>
      </c>
      <c s="216">
        <f>R197+R200</f>
        <v>0</v>
      </c>
      <c s="219">
        <f>S197+S200</f>
        <v>0</v>
      </c>
      <c s="31"/>
      <c s="40"/>
      <c s="40"/>
    </row>
    <row r="197" spans="1:22" s="41" customFormat="1" ht="51.75" hidden="1">
      <c r="A197" s="292" t="s">
        <v>18</v>
      </c>
      <c s="36" t="s">
        <v>845</v>
      </c>
      <c s="36" t="s">
        <v>435</v>
      </c>
      <c s="36" t="s">
        <v>437</v>
      </c>
      <c s="36" t="s">
        <v>19</v>
      </c>
      <c s="42"/>
      <c s="39">
        <f t="shared" si="87" ref="G197:S197">G198</f>
        <v>1139.2</v>
      </c>
      <c s="35">
        <f t="shared" si="87"/>
        <v>202.80000000000001</v>
      </c>
      <c s="35">
        <f t="shared" si="87"/>
        <v>1342</v>
      </c>
      <c s="170">
        <f t="shared" si="87"/>
        <v>-1342</v>
      </c>
      <c s="218">
        <f t="shared" si="87"/>
        <v>0</v>
      </c>
      <c s="216">
        <f t="shared" si="87"/>
        <v>0</v>
      </c>
      <c s="216">
        <f t="shared" si="87"/>
        <v>0</v>
      </c>
      <c s="216">
        <f t="shared" si="87"/>
        <v>0</v>
      </c>
      <c s="219">
        <f t="shared" si="87"/>
        <v>0</v>
      </c>
      <c s="216">
        <f t="shared" si="87"/>
        <v>0</v>
      </c>
      <c s="219">
        <f t="shared" si="87"/>
        <v>0</v>
      </c>
      <c s="216">
        <f t="shared" si="87"/>
        <v>0</v>
      </c>
      <c s="219">
        <f t="shared" si="87"/>
        <v>0</v>
      </c>
      <c s="31"/>
      <c s="40"/>
      <c s="40"/>
    </row>
    <row r="198" spans="1:22" s="41" customFormat="1" ht="13.5" hidden="1">
      <c r="A198" s="292" t="s">
        <v>849</v>
      </c>
      <c s="36" t="s">
        <v>845</v>
      </c>
      <c s="36" t="s">
        <v>435</v>
      </c>
      <c s="36" t="s">
        <v>437</v>
      </c>
      <c s="36" t="s">
        <v>20</v>
      </c>
      <c s="42"/>
      <c s="39">
        <f t="shared" si="88" ref="G198:S198">G199</f>
        <v>1139.2</v>
      </c>
      <c s="35">
        <f t="shared" si="88"/>
        <v>202.80000000000001</v>
      </c>
      <c s="35">
        <f t="shared" si="88"/>
        <v>1342</v>
      </c>
      <c s="170">
        <f t="shared" si="88"/>
        <v>-1342</v>
      </c>
      <c s="218">
        <f t="shared" si="88"/>
        <v>0</v>
      </c>
      <c s="216">
        <f t="shared" si="88"/>
        <v>0</v>
      </c>
      <c s="216">
        <f t="shared" si="88"/>
        <v>0</v>
      </c>
      <c s="216">
        <f t="shared" si="88"/>
        <v>0</v>
      </c>
      <c s="219">
        <f t="shared" si="88"/>
        <v>0</v>
      </c>
      <c s="216">
        <f t="shared" si="88"/>
        <v>0</v>
      </c>
      <c s="219">
        <f t="shared" si="88"/>
        <v>0</v>
      </c>
      <c s="216">
        <f t="shared" si="88"/>
        <v>0</v>
      </c>
      <c s="219">
        <f t="shared" si="88"/>
        <v>0</v>
      </c>
      <c s="31"/>
      <c s="40"/>
      <c s="40"/>
    </row>
    <row r="199" spans="1:22" s="41" customFormat="1" ht="13.5" hidden="1">
      <c r="A199" s="292" t="s">
        <v>851</v>
      </c>
      <c s="36" t="s">
        <v>845</v>
      </c>
      <c s="36" t="s">
        <v>435</v>
      </c>
      <c s="36" t="s">
        <v>437</v>
      </c>
      <c s="36" t="s">
        <v>20</v>
      </c>
      <c s="42" t="s">
        <v>852</v>
      </c>
      <c s="35">
        <v>1139.2</v>
      </c>
      <c s="37">
        <v>202.80000000000001</v>
      </c>
      <c s="35">
        <f>G199+H199</f>
        <v>1342</v>
      </c>
      <c s="173">
        <v>-1342</v>
      </c>
      <c s="218">
        <f>I199+J199</f>
        <v>0</v>
      </c>
      <c s="220">
        <v>0</v>
      </c>
      <c s="216">
        <f>K199+L199</f>
        <v>0</v>
      </c>
      <c s="220">
        <v>0</v>
      </c>
      <c s="219">
        <f>K199+N199</f>
        <v>0</v>
      </c>
      <c s="220">
        <v>0</v>
      </c>
      <c s="219">
        <f>M199+P199</f>
        <v>0</v>
      </c>
      <c s="220">
        <v>0</v>
      </c>
      <c s="219">
        <f>O199+R199</f>
        <v>0</v>
      </c>
      <c s="31"/>
      <c s="40"/>
      <c s="40"/>
    </row>
    <row r="200" spans="1:20" ht="13.5" hidden="1">
      <c r="A200" s="292" t="s">
        <v>643</v>
      </c>
      <c s="36" t="s">
        <v>845</v>
      </c>
      <c s="36" t="s">
        <v>435</v>
      </c>
      <c s="36" t="s">
        <v>437</v>
      </c>
      <c s="43" t="s">
        <v>644</v>
      </c>
      <c s="42"/>
      <c s="44">
        <f t="shared" si="89" ref="G200:O200">G201+G213+G215</f>
        <v>200</v>
      </c>
      <c s="37">
        <f t="shared" si="89"/>
        <v>0</v>
      </c>
      <c s="37">
        <f t="shared" si="89"/>
        <v>200</v>
      </c>
      <c s="173">
        <f t="shared" si="89"/>
        <v>-200</v>
      </c>
      <c s="222">
        <f t="shared" si="89"/>
        <v>0</v>
      </c>
      <c s="220">
        <f>L201+L213+L215</f>
        <v>0</v>
      </c>
      <c s="220">
        <f>M201+M213+M215</f>
        <v>0</v>
      </c>
      <c s="220">
        <f t="shared" si="89"/>
        <v>0</v>
      </c>
      <c s="223">
        <f t="shared" si="89"/>
        <v>0</v>
      </c>
      <c s="220">
        <f>P201+P213+P215</f>
        <v>0</v>
      </c>
      <c s="223">
        <f>Q201+Q213+Q215</f>
        <v>0</v>
      </c>
      <c s="220">
        <f>R201+R213+R215</f>
        <v>0</v>
      </c>
      <c s="223">
        <f>S201+S213+S215</f>
        <v>0</v>
      </c>
      <c s="31"/>
    </row>
    <row r="201" spans="1:20" ht="26.25" hidden="1">
      <c r="A201" s="292" t="s">
        <v>738</v>
      </c>
      <c s="36" t="s">
        <v>845</v>
      </c>
      <c s="36" t="s">
        <v>435</v>
      </c>
      <c s="36" t="s">
        <v>437</v>
      </c>
      <c s="43" t="s">
        <v>737</v>
      </c>
      <c s="42"/>
      <c s="44">
        <f t="shared" si="90" ref="G201:S201">G202</f>
        <v>0</v>
      </c>
      <c s="37">
        <f t="shared" si="90"/>
        <v>50</v>
      </c>
      <c s="37">
        <f t="shared" si="90"/>
        <v>50</v>
      </c>
      <c s="173">
        <f t="shared" si="90"/>
        <v>-50</v>
      </c>
      <c s="222">
        <f t="shared" si="90"/>
        <v>0</v>
      </c>
      <c s="220">
        <f t="shared" si="90"/>
        <v>0</v>
      </c>
      <c s="220">
        <f t="shared" si="90"/>
        <v>0</v>
      </c>
      <c s="220">
        <f t="shared" si="90"/>
        <v>0</v>
      </c>
      <c s="223">
        <f t="shared" si="90"/>
        <v>0</v>
      </c>
      <c s="220">
        <f t="shared" si="90"/>
        <v>0</v>
      </c>
      <c s="223">
        <f t="shared" si="90"/>
        <v>0</v>
      </c>
      <c s="220">
        <f t="shared" si="90"/>
        <v>0</v>
      </c>
      <c s="223">
        <f t="shared" si="90"/>
        <v>0</v>
      </c>
      <c s="31"/>
    </row>
    <row r="202" spans="1:20" ht="13.5" hidden="1">
      <c r="A202" s="293" t="s">
        <v>645</v>
      </c>
      <c s="36" t="s">
        <v>845</v>
      </c>
      <c s="36" t="s">
        <v>435</v>
      </c>
      <c s="36" t="s">
        <v>437</v>
      </c>
      <c s="43" t="s">
        <v>737</v>
      </c>
      <c s="42" t="s">
        <v>646</v>
      </c>
      <c s="37">
        <v>0</v>
      </c>
      <c s="37">
        <v>50</v>
      </c>
      <c s="37">
        <f>G202+H202</f>
        <v>50</v>
      </c>
      <c s="173">
        <v>-50</v>
      </c>
      <c s="222">
        <f>I202+J202</f>
        <v>0</v>
      </c>
      <c s="220">
        <v>0</v>
      </c>
      <c s="220">
        <f>K202+L202</f>
        <v>0</v>
      </c>
      <c s="220">
        <v>0</v>
      </c>
      <c s="223">
        <f>K202+N202</f>
        <v>0</v>
      </c>
      <c s="220">
        <v>0</v>
      </c>
      <c s="223">
        <f>M202+P202</f>
        <v>0</v>
      </c>
      <c s="220">
        <v>0</v>
      </c>
      <c s="223">
        <f>O202+R202</f>
        <v>0</v>
      </c>
      <c s="31"/>
    </row>
    <row r="203" spans="1:22" s="33" customFormat="1" ht="13.5" hidden="1">
      <c r="A203" s="291" t="s">
        <v>647</v>
      </c>
      <c s="34" t="s">
        <v>845</v>
      </c>
      <c s="34">
        <v>10</v>
      </c>
      <c s="36" t="s">
        <v>437</v>
      </c>
      <c s="34"/>
      <c s="38"/>
      <c s="39">
        <f t="shared" si="91" ref="G203:S206">G204</f>
        <v>0</v>
      </c>
      <c s="35">
        <f t="shared" si="91"/>
        <v>0</v>
      </c>
      <c s="35">
        <f t="shared" si="91"/>
        <v>0</v>
      </c>
      <c s="170">
        <f t="shared" si="91"/>
        <v>0</v>
      </c>
      <c s="218">
        <f t="shared" si="91"/>
        <v>0</v>
      </c>
      <c s="216">
        <f t="shared" si="91"/>
        <v>0</v>
      </c>
      <c s="216">
        <f t="shared" si="91"/>
        <v>0</v>
      </c>
      <c s="216">
        <f t="shared" si="91"/>
        <v>0</v>
      </c>
      <c s="219">
        <f t="shared" si="91"/>
        <v>0</v>
      </c>
      <c s="216">
        <f t="shared" si="91"/>
        <v>0</v>
      </c>
      <c s="219">
        <f t="shared" si="91"/>
        <v>0</v>
      </c>
      <c s="216">
        <f t="shared" si="91"/>
        <v>0</v>
      </c>
      <c s="219">
        <f t="shared" si="91"/>
        <v>0</v>
      </c>
      <c s="31"/>
      <c s="32"/>
      <c s="32"/>
    </row>
    <row r="204" spans="1:22" s="33" customFormat="1" ht="13.5" hidden="1">
      <c r="A204" s="291" t="s">
        <v>813</v>
      </c>
      <c s="34" t="s">
        <v>845</v>
      </c>
      <c s="34">
        <v>10</v>
      </c>
      <c s="36" t="s">
        <v>437</v>
      </c>
      <c s="34"/>
      <c s="38"/>
      <c s="39">
        <f t="shared" si="91"/>
        <v>0</v>
      </c>
      <c s="35">
        <f t="shared" si="91"/>
        <v>0</v>
      </c>
      <c s="35">
        <f t="shared" si="91"/>
        <v>0</v>
      </c>
      <c s="170">
        <f t="shared" si="91"/>
        <v>0</v>
      </c>
      <c s="218">
        <f t="shared" si="91"/>
        <v>0</v>
      </c>
      <c s="216">
        <f t="shared" si="91"/>
        <v>0</v>
      </c>
      <c s="216">
        <f t="shared" si="91"/>
        <v>0</v>
      </c>
      <c s="216">
        <f t="shared" si="91"/>
        <v>0</v>
      </c>
      <c s="219">
        <f t="shared" si="91"/>
        <v>0</v>
      </c>
      <c s="216">
        <f t="shared" si="91"/>
        <v>0</v>
      </c>
      <c s="219">
        <f t="shared" si="91"/>
        <v>0</v>
      </c>
      <c s="216">
        <f t="shared" si="91"/>
        <v>0</v>
      </c>
      <c s="219">
        <f t="shared" si="91"/>
        <v>0</v>
      </c>
      <c s="31"/>
      <c s="32"/>
      <c s="32"/>
    </row>
    <row r="205" spans="1:22" s="33" customFormat="1" ht="13.5" hidden="1">
      <c r="A205" s="292" t="s">
        <v>648</v>
      </c>
      <c s="36" t="s">
        <v>845</v>
      </c>
      <c s="36">
        <v>10</v>
      </c>
      <c s="36" t="s">
        <v>437</v>
      </c>
      <c s="36" t="s">
        <v>649</v>
      </c>
      <c s="42"/>
      <c s="44">
        <f t="shared" si="91"/>
        <v>0</v>
      </c>
      <c s="37">
        <f t="shared" si="91"/>
        <v>0</v>
      </c>
      <c s="37">
        <f t="shared" si="91"/>
        <v>0</v>
      </c>
      <c s="173">
        <f t="shared" si="91"/>
        <v>0</v>
      </c>
      <c s="222">
        <f t="shared" si="91"/>
        <v>0</v>
      </c>
      <c s="220">
        <f t="shared" si="91"/>
        <v>0</v>
      </c>
      <c s="220">
        <f t="shared" si="91"/>
        <v>0</v>
      </c>
      <c s="220">
        <f t="shared" si="91"/>
        <v>0</v>
      </c>
      <c s="223">
        <f t="shared" si="91"/>
        <v>0</v>
      </c>
      <c s="220">
        <f t="shared" si="91"/>
        <v>0</v>
      </c>
      <c s="223">
        <f t="shared" si="91"/>
        <v>0</v>
      </c>
      <c s="220">
        <f t="shared" si="91"/>
        <v>0</v>
      </c>
      <c s="223">
        <f t="shared" si="91"/>
        <v>0</v>
      </c>
      <c s="31"/>
      <c s="32"/>
      <c s="32"/>
    </row>
    <row r="206" spans="1:22" s="33" customFormat="1" ht="13.5" hidden="1">
      <c r="A206" s="292" t="s">
        <v>650</v>
      </c>
      <c s="36" t="s">
        <v>845</v>
      </c>
      <c s="36">
        <v>10</v>
      </c>
      <c s="36" t="s">
        <v>437</v>
      </c>
      <c s="36" t="s">
        <v>651</v>
      </c>
      <c s="42"/>
      <c s="39">
        <f t="shared" si="91"/>
        <v>0</v>
      </c>
      <c s="35">
        <f t="shared" si="91"/>
        <v>0</v>
      </c>
      <c s="35">
        <f t="shared" si="91"/>
        <v>0</v>
      </c>
      <c s="170">
        <f t="shared" si="91"/>
        <v>0</v>
      </c>
      <c s="218">
        <f t="shared" si="91"/>
        <v>0</v>
      </c>
      <c s="216">
        <f t="shared" si="91"/>
        <v>0</v>
      </c>
      <c s="216">
        <f t="shared" si="91"/>
        <v>0</v>
      </c>
      <c s="216">
        <f t="shared" si="91"/>
        <v>0</v>
      </c>
      <c s="219">
        <f t="shared" si="91"/>
        <v>0</v>
      </c>
      <c s="216">
        <f t="shared" si="91"/>
        <v>0</v>
      </c>
      <c s="219">
        <f t="shared" si="91"/>
        <v>0</v>
      </c>
      <c s="216">
        <f t="shared" si="91"/>
        <v>0</v>
      </c>
      <c s="219">
        <f t="shared" si="91"/>
        <v>0</v>
      </c>
      <c s="31"/>
      <c s="32"/>
      <c s="32"/>
    </row>
    <row r="207" spans="1:22" s="33" customFormat="1" ht="13.5" hidden="1">
      <c r="A207" s="292" t="s">
        <v>652</v>
      </c>
      <c s="36" t="s">
        <v>845</v>
      </c>
      <c s="36">
        <v>10</v>
      </c>
      <c s="36" t="s">
        <v>437</v>
      </c>
      <c s="36" t="s">
        <v>651</v>
      </c>
      <c s="42" t="s">
        <v>653</v>
      </c>
      <c s="39"/>
      <c s="35"/>
      <c s="35">
        <f>G207+H207</f>
        <v>0</v>
      </c>
      <c s="170"/>
      <c s="218">
        <f>I207+J207</f>
        <v>0</v>
      </c>
      <c s="216"/>
      <c s="216">
        <f>K207+L207</f>
        <v>0</v>
      </c>
      <c s="216"/>
      <c s="219">
        <f>K207+N207</f>
        <v>0</v>
      </c>
      <c s="216"/>
      <c s="219">
        <f>M207+P207</f>
        <v>0</v>
      </c>
      <c s="216"/>
      <c s="219">
        <f>O207+R207</f>
        <v>0</v>
      </c>
      <c s="31"/>
      <c s="32"/>
      <c s="32"/>
    </row>
    <row r="208" spans="1:22" s="33" customFormat="1" ht="13.5" hidden="1">
      <c r="A208" s="291" t="s">
        <v>654</v>
      </c>
      <c s="34" t="s">
        <v>845</v>
      </c>
      <c s="34">
        <v>11</v>
      </c>
      <c s="36" t="s">
        <v>437</v>
      </c>
      <c s="34"/>
      <c s="38"/>
      <c s="52">
        <f t="shared" si="92" ref="G208:S209">G209</f>
        <v>0</v>
      </c>
      <c s="53">
        <f t="shared" si="92"/>
        <v>0</v>
      </c>
      <c s="53">
        <f t="shared" si="92"/>
        <v>0</v>
      </c>
      <c s="176">
        <f t="shared" si="92"/>
        <v>0</v>
      </c>
      <c s="229">
        <f t="shared" si="92"/>
        <v>0</v>
      </c>
      <c s="228">
        <f t="shared" si="92"/>
        <v>0</v>
      </c>
      <c s="228">
        <f t="shared" si="92"/>
        <v>0</v>
      </c>
      <c s="228">
        <f t="shared" si="92"/>
        <v>0</v>
      </c>
      <c s="230">
        <f t="shared" si="92"/>
        <v>0</v>
      </c>
      <c s="228">
        <f t="shared" si="92"/>
        <v>0</v>
      </c>
      <c s="230">
        <f t="shared" si="92"/>
        <v>0</v>
      </c>
      <c s="228">
        <f t="shared" si="92"/>
        <v>0</v>
      </c>
      <c s="230">
        <f t="shared" si="92"/>
        <v>0</v>
      </c>
      <c s="31"/>
      <c s="32"/>
      <c s="32"/>
    </row>
    <row r="209" spans="1:22" s="33" customFormat="1" ht="26.25" hidden="1">
      <c r="A209" s="295" t="s">
        <v>827</v>
      </c>
      <c s="34" t="s">
        <v>845</v>
      </c>
      <c s="34" t="s">
        <v>429</v>
      </c>
      <c s="36" t="s">
        <v>437</v>
      </c>
      <c s="36"/>
      <c s="42"/>
      <c s="44">
        <f t="shared" si="92"/>
        <v>0</v>
      </c>
      <c s="37">
        <f t="shared" si="92"/>
        <v>0</v>
      </c>
      <c s="37">
        <f t="shared" si="92"/>
        <v>0</v>
      </c>
      <c s="173">
        <f t="shared" si="92"/>
        <v>0</v>
      </c>
      <c s="222">
        <f t="shared" si="92"/>
        <v>0</v>
      </c>
      <c s="220">
        <f t="shared" si="92"/>
        <v>0</v>
      </c>
      <c s="220">
        <f t="shared" si="92"/>
        <v>0</v>
      </c>
      <c s="220">
        <f t="shared" si="92"/>
        <v>0</v>
      </c>
      <c s="223">
        <f t="shared" si="92"/>
        <v>0</v>
      </c>
      <c s="220">
        <f t="shared" si="92"/>
        <v>0</v>
      </c>
      <c s="223">
        <f t="shared" si="92"/>
        <v>0</v>
      </c>
      <c s="220">
        <f t="shared" si="92"/>
        <v>0</v>
      </c>
      <c s="223">
        <f t="shared" si="92"/>
        <v>0</v>
      </c>
      <c s="31"/>
      <c s="32"/>
      <c s="32"/>
    </row>
    <row r="210" spans="1:22" s="33" customFormat="1" ht="13.5" hidden="1">
      <c r="A210" s="292" t="s">
        <v>616</v>
      </c>
      <c s="36" t="s">
        <v>845</v>
      </c>
      <c s="36">
        <v>11</v>
      </c>
      <c s="36" t="s">
        <v>437</v>
      </c>
      <c s="36" t="s">
        <v>617</v>
      </c>
      <c s="42"/>
      <c s="39">
        <f t="shared" si="93" ref="G210:S211">G211</f>
        <v>0</v>
      </c>
      <c s="35">
        <f t="shared" si="93"/>
        <v>0</v>
      </c>
      <c s="35">
        <f t="shared" si="93"/>
        <v>0</v>
      </c>
      <c s="170">
        <f t="shared" si="93"/>
        <v>0</v>
      </c>
      <c s="218">
        <f t="shared" si="93"/>
        <v>0</v>
      </c>
      <c s="216">
        <f t="shared" si="93"/>
        <v>0</v>
      </c>
      <c s="216">
        <f t="shared" si="93"/>
        <v>0</v>
      </c>
      <c s="216">
        <f t="shared" si="93"/>
        <v>0</v>
      </c>
      <c s="219">
        <f t="shared" si="93"/>
        <v>0</v>
      </c>
      <c s="216">
        <f t="shared" si="93"/>
        <v>0</v>
      </c>
      <c s="219">
        <f t="shared" si="93"/>
        <v>0</v>
      </c>
      <c s="216">
        <f t="shared" si="93"/>
        <v>0</v>
      </c>
      <c s="219">
        <f t="shared" si="93"/>
        <v>0</v>
      </c>
      <c s="31"/>
      <c s="32"/>
      <c s="32"/>
    </row>
    <row r="211" spans="1:22" s="33" customFormat="1" ht="13.5" hidden="1">
      <c r="A211" s="293" t="s">
        <v>618</v>
      </c>
      <c s="36" t="s">
        <v>845</v>
      </c>
      <c s="36">
        <v>11</v>
      </c>
      <c s="36" t="s">
        <v>437</v>
      </c>
      <c s="36" t="s">
        <v>619</v>
      </c>
      <c s="42"/>
      <c s="39">
        <f t="shared" si="93"/>
        <v>0</v>
      </c>
      <c s="35">
        <f t="shared" si="93"/>
        <v>0</v>
      </c>
      <c s="35">
        <f t="shared" si="93"/>
        <v>0</v>
      </c>
      <c s="170">
        <f t="shared" si="93"/>
        <v>0</v>
      </c>
      <c s="218">
        <f t="shared" si="93"/>
        <v>0</v>
      </c>
      <c s="216">
        <f t="shared" si="93"/>
        <v>0</v>
      </c>
      <c s="216">
        <f t="shared" si="93"/>
        <v>0</v>
      </c>
      <c s="216">
        <f t="shared" si="93"/>
        <v>0</v>
      </c>
      <c s="219">
        <f t="shared" si="93"/>
        <v>0</v>
      </c>
      <c s="216">
        <f t="shared" si="93"/>
        <v>0</v>
      </c>
      <c s="219">
        <f t="shared" si="93"/>
        <v>0</v>
      </c>
      <c s="216">
        <f t="shared" si="93"/>
        <v>0</v>
      </c>
      <c s="219">
        <f t="shared" si="93"/>
        <v>0</v>
      </c>
      <c s="31"/>
      <c s="32"/>
      <c s="32"/>
    </row>
    <row r="212" spans="1:22" s="33" customFormat="1" ht="13.5" hidden="1">
      <c r="A212" s="293" t="s">
        <v>620</v>
      </c>
      <c s="36" t="s">
        <v>845</v>
      </c>
      <c s="36">
        <v>11</v>
      </c>
      <c s="36" t="s">
        <v>437</v>
      </c>
      <c s="36" t="s">
        <v>619</v>
      </c>
      <c s="42" t="s">
        <v>621</v>
      </c>
      <c s="39"/>
      <c s="35"/>
      <c s="35">
        <f>G212+H212</f>
        <v>0</v>
      </c>
      <c s="170"/>
      <c s="218">
        <f>I212+J212</f>
        <v>0</v>
      </c>
      <c s="216"/>
      <c s="216">
        <f>K212+L212</f>
        <v>0</v>
      </c>
      <c s="216"/>
      <c s="219">
        <f>K212+N212</f>
        <v>0</v>
      </c>
      <c s="216"/>
      <c s="219">
        <f>M212+P212</f>
        <v>0</v>
      </c>
      <c s="216"/>
      <c s="219">
        <f>O212+R212</f>
        <v>0</v>
      </c>
      <c s="31"/>
      <c s="32"/>
      <c s="32"/>
    </row>
    <row r="213" spans="1:22" s="41" customFormat="1" ht="26.25" hidden="1">
      <c r="A213" s="292" t="s">
        <v>387</v>
      </c>
      <c s="36" t="s">
        <v>845</v>
      </c>
      <c s="36" t="s">
        <v>435</v>
      </c>
      <c s="36" t="s">
        <v>437</v>
      </c>
      <c s="43" t="s">
        <v>739</v>
      </c>
      <c s="42"/>
      <c s="44">
        <f t="shared" si="94" ref="G213:S213">G214</f>
        <v>200</v>
      </c>
      <c s="37">
        <f t="shared" si="94"/>
        <v>-100</v>
      </c>
      <c s="37">
        <f t="shared" si="94"/>
        <v>100</v>
      </c>
      <c s="173">
        <f t="shared" si="94"/>
        <v>-100</v>
      </c>
      <c s="222">
        <f t="shared" si="94"/>
        <v>0</v>
      </c>
      <c s="220">
        <f t="shared" si="94"/>
        <v>0</v>
      </c>
      <c s="220">
        <f t="shared" si="94"/>
        <v>0</v>
      </c>
      <c s="220">
        <f t="shared" si="94"/>
        <v>0</v>
      </c>
      <c s="223">
        <f t="shared" si="94"/>
        <v>0</v>
      </c>
      <c s="220">
        <f t="shared" si="94"/>
        <v>0</v>
      </c>
      <c s="223">
        <f t="shared" si="94"/>
        <v>0</v>
      </c>
      <c s="220">
        <f t="shared" si="94"/>
        <v>0</v>
      </c>
      <c s="223">
        <f t="shared" si="94"/>
        <v>0</v>
      </c>
      <c s="31"/>
      <c s="40"/>
      <c s="40"/>
    </row>
    <row r="214" spans="1:22" s="41" customFormat="1" ht="13.5" hidden="1">
      <c r="A214" s="293" t="s">
        <v>645</v>
      </c>
      <c s="36" t="s">
        <v>845</v>
      </c>
      <c s="36" t="s">
        <v>435</v>
      </c>
      <c s="36" t="s">
        <v>437</v>
      </c>
      <c s="43" t="s">
        <v>739</v>
      </c>
      <c s="42" t="s">
        <v>646</v>
      </c>
      <c s="37">
        <v>200</v>
      </c>
      <c s="37">
        <v>-100</v>
      </c>
      <c s="37">
        <f>G214+H214</f>
        <v>100</v>
      </c>
      <c s="173">
        <v>-100</v>
      </c>
      <c s="222">
        <f>I214+J214</f>
        <v>0</v>
      </c>
      <c s="220">
        <v>0</v>
      </c>
      <c s="220">
        <f>K214+L214</f>
        <v>0</v>
      </c>
      <c s="220">
        <v>0</v>
      </c>
      <c s="223">
        <f>K214+N214</f>
        <v>0</v>
      </c>
      <c s="220">
        <v>0</v>
      </c>
      <c s="223">
        <f>M214+P214</f>
        <v>0</v>
      </c>
      <c s="220">
        <v>0</v>
      </c>
      <c s="223">
        <f>O214+R214</f>
        <v>0</v>
      </c>
      <c s="31"/>
      <c s="40"/>
      <c s="40"/>
    </row>
    <row r="215" spans="1:20" ht="26.25" hidden="1">
      <c r="A215" s="292" t="s">
        <v>389</v>
      </c>
      <c s="36" t="s">
        <v>845</v>
      </c>
      <c s="36" t="s">
        <v>435</v>
      </c>
      <c s="36" t="s">
        <v>437</v>
      </c>
      <c s="43" t="s">
        <v>388</v>
      </c>
      <c s="42"/>
      <c s="44">
        <f t="shared" si="95" ref="G215:S215">G216</f>
        <v>0</v>
      </c>
      <c s="37">
        <f t="shared" si="95"/>
        <v>50</v>
      </c>
      <c s="37">
        <f t="shared" si="95"/>
        <v>50</v>
      </c>
      <c s="173">
        <f t="shared" si="95"/>
        <v>-50</v>
      </c>
      <c s="222">
        <f t="shared" si="95"/>
        <v>0</v>
      </c>
      <c s="220">
        <f t="shared" si="95"/>
        <v>0</v>
      </c>
      <c s="220">
        <f t="shared" si="95"/>
        <v>0</v>
      </c>
      <c s="220">
        <f t="shared" si="95"/>
        <v>0</v>
      </c>
      <c s="223">
        <f t="shared" si="95"/>
        <v>0</v>
      </c>
      <c s="220">
        <f t="shared" si="95"/>
        <v>0</v>
      </c>
      <c s="223">
        <f t="shared" si="95"/>
        <v>0</v>
      </c>
      <c s="220">
        <f t="shared" si="95"/>
        <v>0</v>
      </c>
      <c s="223">
        <f t="shared" si="95"/>
        <v>0</v>
      </c>
      <c s="31"/>
    </row>
    <row r="216" spans="1:20" ht="13.5" hidden="1" thickBot="1">
      <c r="A216" s="296" t="s">
        <v>645</v>
      </c>
      <c s="54" t="s">
        <v>845</v>
      </c>
      <c s="54" t="s">
        <v>435</v>
      </c>
      <c s="36" t="s">
        <v>437</v>
      </c>
      <c s="55" t="s">
        <v>388</v>
      </c>
      <c s="56" t="s">
        <v>646</v>
      </c>
      <c s="58">
        <v>0</v>
      </c>
      <c s="58">
        <v>50</v>
      </c>
      <c s="58">
        <f>G216+H216</f>
        <v>50</v>
      </c>
      <c s="320">
        <v>-50</v>
      </c>
      <c s="304">
        <f>I216+J216</f>
        <v>0</v>
      </c>
      <c s="232">
        <v>0</v>
      </c>
      <c s="232">
        <f>K216+L216</f>
        <v>0</v>
      </c>
      <c s="220">
        <v>0</v>
      </c>
      <c s="324">
        <f>K216+N216</f>
        <v>0</v>
      </c>
      <c s="220">
        <v>0</v>
      </c>
      <c s="324">
        <f>M216+P216</f>
        <v>0</v>
      </c>
      <c s="220">
        <v>0</v>
      </c>
      <c s="324">
        <f>O216+R216</f>
        <v>0</v>
      </c>
      <c s="31"/>
    </row>
    <row r="217" spans="1:22" s="28" customFormat="1" ht="31.5" customHeight="1" thickBot="1">
      <c r="A217" s="429" t="s">
        <v>655</v>
      </c>
      <c s="430"/>
      <c s="430"/>
      <c s="430"/>
      <c s="430"/>
      <c s="437"/>
      <c s="25">
        <f t="shared" si="96" ref="G217:O217">G222+G242+G346+G218</f>
        <v>17674.5</v>
      </c>
      <c s="24">
        <f t="shared" si="96"/>
        <v>718.95500000000004</v>
      </c>
      <c s="23">
        <f t="shared" si="96"/>
        <v>18393.455000000002</v>
      </c>
      <c s="24">
        <f t="shared" si="96"/>
        <v>0</v>
      </c>
      <c s="210">
        <f t="shared" si="96"/>
        <v>18393.455000000002</v>
      </c>
      <c s="211">
        <f>L222+L242+L346+L218</f>
        <v>0</v>
      </c>
      <c s="210">
        <f>M222+M242+M346+M218</f>
        <v>18393.455000000002</v>
      </c>
      <c s="211">
        <f t="shared" si="96"/>
        <v>2025.6899999999994</v>
      </c>
      <c s="210">
        <f t="shared" si="96"/>
        <v>20419.144999999997</v>
      </c>
      <c s="211">
        <f>P222+P242+P346+P218</f>
        <v>0</v>
      </c>
      <c s="210">
        <f>Q222+Q242+Q346+Q218</f>
        <v>20419.144999999997</v>
      </c>
      <c s="211">
        <f>R222+R242+R346+R218</f>
        <v>0</v>
      </c>
      <c s="210">
        <f>S222+S242+S346+S218</f>
        <v>20419.144999999997</v>
      </c>
      <c s="26"/>
      <c s="27"/>
      <c s="27"/>
    </row>
    <row r="218" spans="1:22" s="33" customFormat="1" ht="12.75" hidden="1">
      <c r="A218" s="290" t="s">
        <v>656</v>
      </c>
      <c s="29" t="s">
        <v>657</v>
      </c>
      <c s="29" t="s">
        <v>414</v>
      </c>
      <c s="29"/>
      <c s="29"/>
      <c s="59"/>
      <c s="60">
        <f t="shared" si="97" ref="G218:S220">G219</f>
        <v>0</v>
      </c>
      <c s="61">
        <f t="shared" si="97"/>
        <v>0</v>
      </c>
      <c s="61">
        <f t="shared" si="97"/>
        <v>0</v>
      </c>
      <c s="178">
        <f t="shared" si="97"/>
        <v>0</v>
      </c>
      <c s="235">
        <f t="shared" si="97"/>
        <v>0</v>
      </c>
      <c s="234">
        <f t="shared" si="97"/>
        <v>0</v>
      </c>
      <c s="234">
        <f t="shared" si="97"/>
        <v>0</v>
      </c>
      <c s="234">
        <f t="shared" si="97"/>
        <v>0</v>
      </c>
      <c s="236">
        <f t="shared" si="97"/>
        <v>0</v>
      </c>
      <c s="234">
        <f t="shared" si="97"/>
        <v>0</v>
      </c>
      <c s="236">
        <f t="shared" si="97"/>
        <v>0</v>
      </c>
      <c s="234">
        <f t="shared" si="97"/>
        <v>0</v>
      </c>
      <c s="236">
        <f t="shared" si="97"/>
        <v>0</v>
      </c>
      <c s="31"/>
      <c s="32"/>
      <c s="32"/>
    </row>
    <row r="219" spans="1:22" s="33" customFormat="1" ht="12.75" hidden="1">
      <c r="A219" s="291" t="s">
        <v>431</v>
      </c>
      <c s="34" t="s">
        <v>657</v>
      </c>
      <c s="34" t="s">
        <v>414</v>
      </c>
      <c s="34" t="s">
        <v>432</v>
      </c>
      <c s="34"/>
      <c s="38"/>
      <c s="39">
        <f t="shared" si="97"/>
        <v>0</v>
      </c>
      <c s="35">
        <f t="shared" si="97"/>
        <v>0</v>
      </c>
      <c s="35">
        <f t="shared" si="97"/>
        <v>0</v>
      </c>
      <c s="170">
        <f t="shared" si="97"/>
        <v>0</v>
      </c>
      <c s="218">
        <f t="shared" si="97"/>
        <v>0</v>
      </c>
      <c s="216">
        <f t="shared" si="97"/>
        <v>0</v>
      </c>
      <c s="216">
        <f t="shared" si="97"/>
        <v>0</v>
      </c>
      <c s="216">
        <f t="shared" si="97"/>
        <v>0</v>
      </c>
      <c s="219">
        <f t="shared" si="97"/>
        <v>0</v>
      </c>
      <c s="216">
        <f t="shared" si="97"/>
        <v>0</v>
      </c>
      <c s="219">
        <f t="shared" si="97"/>
        <v>0</v>
      </c>
      <c s="216">
        <f t="shared" si="97"/>
        <v>0</v>
      </c>
      <c s="219">
        <f t="shared" si="97"/>
        <v>0</v>
      </c>
      <c s="31"/>
      <c s="32"/>
      <c s="32"/>
    </row>
    <row r="220" spans="1:22" s="33" customFormat="1" ht="25.5" hidden="1">
      <c r="A220" s="292" t="s">
        <v>658</v>
      </c>
      <c s="36" t="s">
        <v>657</v>
      </c>
      <c s="36" t="s">
        <v>414</v>
      </c>
      <c s="36" t="s">
        <v>432</v>
      </c>
      <c s="49" t="s">
        <v>659</v>
      </c>
      <c s="88"/>
      <c s="39">
        <f t="shared" si="97"/>
        <v>0</v>
      </c>
      <c s="35">
        <f t="shared" si="97"/>
        <v>0</v>
      </c>
      <c s="35">
        <f t="shared" si="97"/>
        <v>0</v>
      </c>
      <c s="170">
        <f t="shared" si="97"/>
        <v>0</v>
      </c>
      <c s="218">
        <f t="shared" si="97"/>
        <v>0</v>
      </c>
      <c s="216">
        <f t="shared" si="97"/>
        <v>0</v>
      </c>
      <c s="216">
        <f t="shared" si="97"/>
        <v>0</v>
      </c>
      <c s="216">
        <f t="shared" si="97"/>
        <v>0</v>
      </c>
      <c s="219">
        <f t="shared" si="97"/>
        <v>0</v>
      </c>
      <c s="216">
        <f t="shared" si="97"/>
        <v>0</v>
      </c>
      <c s="219">
        <f t="shared" si="97"/>
        <v>0</v>
      </c>
      <c s="216">
        <f t="shared" si="97"/>
        <v>0</v>
      </c>
      <c s="219">
        <f t="shared" si="97"/>
        <v>0</v>
      </c>
      <c s="31"/>
      <c s="32"/>
      <c s="32"/>
    </row>
    <row r="221" spans="1:22" s="33" customFormat="1" ht="12.75" hidden="1">
      <c r="A221" s="292" t="s">
        <v>851</v>
      </c>
      <c s="36" t="s">
        <v>657</v>
      </c>
      <c s="36" t="s">
        <v>414</v>
      </c>
      <c s="36" t="s">
        <v>432</v>
      </c>
      <c s="49" t="s">
        <v>659</v>
      </c>
      <c s="88" t="s">
        <v>852</v>
      </c>
      <c s="39"/>
      <c s="35"/>
      <c s="35">
        <f>G221+H221</f>
        <v>0</v>
      </c>
      <c s="170"/>
      <c s="218">
        <f>I221+J221</f>
        <v>0</v>
      </c>
      <c s="216"/>
      <c s="216">
        <f>K221+L221</f>
        <v>0</v>
      </c>
      <c s="216"/>
      <c s="219">
        <f>K221+N221</f>
        <v>0</v>
      </c>
      <c s="216"/>
      <c s="219">
        <f>M221+P221</f>
        <v>0</v>
      </c>
      <c s="216"/>
      <c s="219">
        <f>O221+R221</f>
        <v>0</v>
      </c>
      <c s="31"/>
      <c s="32"/>
      <c s="32"/>
    </row>
    <row r="222" spans="1:22" s="65" customFormat="1" ht="12.75">
      <c r="A222" s="291" t="s">
        <v>844</v>
      </c>
      <c s="34" t="s">
        <v>657</v>
      </c>
      <c s="34" t="s">
        <v>427</v>
      </c>
      <c s="34"/>
      <c s="34"/>
      <c s="38"/>
      <c s="62">
        <f t="shared" si="98" ref="G222:O222">G223+G227</f>
        <v>10319.5</v>
      </c>
      <c s="63">
        <f t="shared" si="98"/>
        <v>1251.539</v>
      </c>
      <c s="63">
        <f t="shared" si="98"/>
        <v>11571.039000000001</v>
      </c>
      <c s="179">
        <f t="shared" si="98"/>
        <v>0</v>
      </c>
      <c s="238">
        <f t="shared" si="98"/>
        <v>11571.039000000001</v>
      </c>
      <c s="237">
        <f>L223+L227</f>
        <v>0</v>
      </c>
      <c s="237">
        <f>M223+M227</f>
        <v>11571.039000000001</v>
      </c>
      <c s="237">
        <f t="shared" si="98"/>
        <v>392.95999999999913</v>
      </c>
      <c s="239">
        <f t="shared" si="98"/>
        <v>11963.999</v>
      </c>
      <c s="237">
        <f>P223+P227</f>
        <v>0</v>
      </c>
      <c s="239">
        <f>Q223+Q227</f>
        <v>11963.999</v>
      </c>
      <c s="237">
        <f>R223+R227</f>
        <v>0</v>
      </c>
      <c s="239">
        <f>S223+S227</f>
        <v>11963.999</v>
      </c>
      <c s="31"/>
      <c s="64"/>
      <c s="64"/>
    </row>
    <row r="223" spans="1:22" s="41" customFormat="1" ht="12.75">
      <c r="A223" s="291" t="s">
        <v>448</v>
      </c>
      <c s="34" t="s">
        <v>657</v>
      </c>
      <c s="34" t="s">
        <v>427</v>
      </c>
      <c s="34" t="s">
        <v>417</v>
      </c>
      <c s="34"/>
      <c s="38"/>
      <c s="44">
        <f t="shared" si="99" ref="G223:S225">G224</f>
        <v>10319.5</v>
      </c>
      <c s="37">
        <f t="shared" si="99"/>
        <v>1251.539</v>
      </c>
      <c s="37">
        <f t="shared" si="99"/>
        <v>11571.039000000001</v>
      </c>
      <c s="173">
        <f t="shared" si="99"/>
        <v>0</v>
      </c>
      <c s="222">
        <f t="shared" si="99"/>
        <v>11571.039000000001</v>
      </c>
      <c s="220">
        <f t="shared" si="99"/>
        <v>0</v>
      </c>
      <c s="220">
        <f t="shared" si="99"/>
        <v>11571.039000000001</v>
      </c>
      <c s="220">
        <f t="shared" si="99"/>
        <v>392.95999999999913</v>
      </c>
      <c s="223">
        <f t="shared" si="99"/>
        <v>11963.999</v>
      </c>
      <c s="220">
        <f t="shared" si="99"/>
        <v>0</v>
      </c>
      <c s="223">
        <f>Q224</f>
        <v>11963.999</v>
      </c>
      <c s="220">
        <f t="shared" si="99"/>
        <v>0</v>
      </c>
      <c s="223">
        <f>S224</f>
        <v>11963.999</v>
      </c>
      <c s="31"/>
      <c s="40"/>
      <c s="40"/>
    </row>
    <row r="224" spans="1:22" s="41" customFormat="1" ht="12.75">
      <c r="A224" s="292" t="s">
        <v>660</v>
      </c>
      <c s="36" t="s">
        <v>657</v>
      </c>
      <c s="36" t="s">
        <v>427</v>
      </c>
      <c s="36" t="s">
        <v>417</v>
      </c>
      <c s="36" t="s">
        <v>661</v>
      </c>
      <c s="42"/>
      <c s="44">
        <f t="shared" si="99"/>
        <v>10319.5</v>
      </c>
      <c s="35">
        <f t="shared" si="99"/>
        <v>1251.539</v>
      </c>
      <c s="35">
        <f t="shared" si="99"/>
        <v>11571.039000000001</v>
      </c>
      <c s="170">
        <f t="shared" si="99"/>
        <v>0</v>
      </c>
      <c s="218">
        <f t="shared" si="99"/>
        <v>11571.039000000001</v>
      </c>
      <c s="216">
        <f t="shared" si="99"/>
        <v>0</v>
      </c>
      <c s="216">
        <f t="shared" si="99"/>
        <v>11571.039000000001</v>
      </c>
      <c s="216">
        <f t="shared" si="99"/>
        <v>392.95999999999913</v>
      </c>
      <c s="219">
        <f t="shared" si="99"/>
        <v>11963.999</v>
      </c>
      <c s="216">
        <f t="shared" si="99"/>
        <v>0</v>
      </c>
      <c s="219">
        <f t="shared" si="99"/>
        <v>11963.999</v>
      </c>
      <c s="216">
        <f t="shared" si="99"/>
        <v>0</v>
      </c>
      <c s="219">
        <f t="shared" si="99"/>
        <v>11963.999</v>
      </c>
      <c s="31"/>
      <c s="40"/>
      <c s="40"/>
    </row>
    <row r="225" spans="1:22" s="41" customFormat="1" ht="12.75">
      <c r="A225" s="292" t="s">
        <v>849</v>
      </c>
      <c s="36" t="s">
        <v>657</v>
      </c>
      <c s="36" t="s">
        <v>427</v>
      </c>
      <c s="36" t="s">
        <v>417</v>
      </c>
      <c s="36" t="s">
        <v>662</v>
      </c>
      <c s="42"/>
      <c s="44">
        <f t="shared" si="99"/>
        <v>10319.5</v>
      </c>
      <c s="37">
        <f t="shared" si="99"/>
        <v>1251.539</v>
      </c>
      <c s="37">
        <f t="shared" si="99"/>
        <v>11571.039000000001</v>
      </c>
      <c s="173">
        <f t="shared" si="99"/>
        <v>0</v>
      </c>
      <c s="222">
        <f>K226+K237+K238+K236+K239+K240+K241</f>
        <v>11571.039000000001</v>
      </c>
      <c s="220">
        <f t="shared" si="99"/>
        <v>0</v>
      </c>
      <c s="220">
        <f t="shared" si="100" ref="M225:S225">M226+M237+M238+M236+M239+M240+M241</f>
        <v>11571.039000000001</v>
      </c>
      <c s="220">
        <f t="shared" si="100"/>
        <v>392.95999999999913</v>
      </c>
      <c s="223">
        <f t="shared" si="100"/>
        <v>11963.999</v>
      </c>
      <c s="220">
        <f t="shared" si="100"/>
        <v>0</v>
      </c>
      <c s="223">
        <f t="shared" si="100"/>
        <v>11963.999</v>
      </c>
      <c s="220">
        <f t="shared" si="100"/>
        <v>0</v>
      </c>
      <c s="223">
        <f t="shared" si="100"/>
        <v>11963.999</v>
      </c>
      <c s="31"/>
      <c s="40"/>
      <c s="40"/>
    </row>
    <row r="226" spans="1:22" s="41" customFormat="1" ht="12.75" hidden="1">
      <c r="A226" s="292" t="s">
        <v>851</v>
      </c>
      <c s="36" t="s">
        <v>657</v>
      </c>
      <c s="36" t="s">
        <v>427</v>
      </c>
      <c s="36" t="s">
        <v>417</v>
      </c>
      <c s="36" t="s">
        <v>662</v>
      </c>
      <c s="42" t="s">
        <v>852</v>
      </c>
      <c s="39">
        <v>10319.5</v>
      </c>
      <c s="37">
        <f>1162.3+89.239</f>
        <v>1251.539</v>
      </c>
      <c s="35">
        <f>G226+H226</f>
        <v>11571.039000000001</v>
      </c>
      <c s="173">
        <v>0</v>
      </c>
      <c s="218">
        <f>I226+J226</f>
        <v>11571.039000000001</v>
      </c>
      <c s="220">
        <v>0</v>
      </c>
      <c s="216">
        <f>K226+L226</f>
        <v>11571.039000000001</v>
      </c>
      <c s="220">
        <v>-11571.040000000001</v>
      </c>
      <c s="219">
        <f>K226+N226</f>
        <v>-0.0010000000002037268</v>
      </c>
      <c s="220">
        <v>0</v>
      </c>
      <c s="219">
        <f t="shared" si="101" ref="Q226:Q241">O226+P226</f>
        <v>-0.0010000000002037268</v>
      </c>
      <c s="220">
        <v>0</v>
      </c>
      <c s="219">
        <f t="shared" si="102" ref="S226:S241">Q226+R226</f>
        <v>-0.0010000000002037268</v>
      </c>
      <c s="31"/>
      <c s="40"/>
      <c s="40"/>
    </row>
    <row r="227" spans="1:22" s="33" customFormat="1" ht="12.75" hidden="1">
      <c r="A227" s="291" t="s">
        <v>846</v>
      </c>
      <c s="34" t="s">
        <v>657</v>
      </c>
      <c s="34" t="s">
        <v>427</v>
      </c>
      <c s="34" t="s">
        <v>421</v>
      </c>
      <c s="34"/>
      <c s="38"/>
      <c s="39">
        <f t="shared" si="103" ref="G227:R228">G228</f>
        <v>0</v>
      </c>
      <c s="35">
        <f t="shared" si="103"/>
        <v>0</v>
      </c>
      <c s="35">
        <f t="shared" si="103"/>
        <v>0</v>
      </c>
      <c s="170">
        <f t="shared" si="103"/>
        <v>0</v>
      </c>
      <c s="218">
        <f t="shared" si="103"/>
        <v>0</v>
      </c>
      <c s="216">
        <f t="shared" si="103"/>
        <v>0</v>
      </c>
      <c s="216">
        <f t="shared" si="103"/>
        <v>0</v>
      </c>
      <c s="216">
        <f t="shared" si="103"/>
        <v>0</v>
      </c>
      <c s="219">
        <f t="shared" si="103"/>
        <v>0</v>
      </c>
      <c s="216">
        <f t="shared" si="103"/>
        <v>0</v>
      </c>
      <c s="219">
        <f t="shared" si="101"/>
        <v>0</v>
      </c>
      <c s="216">
        <f t="shared" si="103"/>
        <v>0</v>
      </c>
      <c s="219">
        <f t="shared" si="102"/>
        <v>0</v>
      </c>
      <c s="31"/>
      <c s="32"/>
      <c s="32"/>
    </row>
    <row r="228" spans="1:22" s="33" customFormat="1" ht="12.75" hidden="1">
      <c r="A228" s="292" t="s">
        <v>847</v>
      </c>
      <c s="36" t="s">
        <v>657</v>
      </c>
      <c s="36" t="s">
        <v>427</v>
      </c>
      <c s="36" t="s">
        <v>421</v>
      </c>
      <c s="36" t="s">
        <v>848</v>
      </c>
      <c s="42"/>
      <c s="39">
        <f t="shared" si="103"/>
        <v>0</v>
      </c>
      <c s="35">
        <f t="shared" si="103"/>
        <v>0</v>
      </c>
      <c s="35">
        <f t="shared" si="103"/>
        <v>0</v>
      </c>
      <c s="170">
        <f t="shared" si="103"/>
        <v>0</v>
      </c>
      <c s="218">
        <f t="shared" si="103"/>
        <v>0</v>
      </c>
      <c s="216">
        <f t="shared" si="103"/>
        <v>0</v>
      </c>
      <c s="216">
        <f t="shared" si="103"/>
        <v>0</v>
      </c>
      <c s="216">
        <f t="shared" si="103"/>
        <v>0</v>
      </c>
      <c s="219">
        <f t="shared" si="103"/>
        <v>0</v>
      </c>
      <c s="216">
        <f t="shared" si="103"/>
        <v>0</v>
      </c>
      <c s="219">
        <f t="shared" si="101"/>
        <v>0</v>
      </c>
      <c s="216">
        <f t="shared" si="103"/>
        <v>0</v>
      </c>
      <c s="219">
        <f t="shared" si="102"/>
        <v>0</v>
      </c>
      <c s="31"/>
      <c s="32"/>
      <c s="32"/>
    </row>
    <row r="229" spans="1:22" s="33" customFormat="1" ht="12.75" hidden="1">
      <c r="A229" s="292" t="s">
        <v>849</v>
      </c>
      <c s="36" t="s">
        <v>657</v>
      </c>
      <c s="36" t="s">
        <v>427</v>
      </c>
      <c s="36" t="s">
        <v>421</v>
      </c>
      <c s="36" t="s">
        <v>850</v>
      </c>
      <c s="42"/>
      <c s="39">
        <f t="shared" si="104" ref="G229:O229">G230+G231+G232+G233</f>
        <v>0</v>
      </c>
      <c s="35">
        <f t="shared" si="104"/>
        <v>0</v>
      </c>
      <c s="35">
        <f t="shared" si="104"/>
        <v>0</v>
      </c>
      <c s="170">
        <f t="shared" si="104"/>
        <v>0</v>
      </c>
      <c s="218">
        <f t="shared" si="104"/>
        <v>0</v>
      </c>
      <c s="216">
        <f>L230+L231+L232+L233</f>
        <v>0</v>
      </c>
      <c s="216">
        <f>M230+M231+M232+M233</f>
        <v>0</v>
      </c>
      <c s="216">
        <f t="shared" si="104"/>
        <v>0</v>
      </c>
      <c s="219">
        <f t="shared" si="104"/>
        <v>0</v>
      </c>
      <c s="216">
        <f>P230+P231+P232+P233</f>
        <v>0</v>
      </c>
      <c s="219">
        <f t="shared" si="101"/>
        <v>0</v>
      </c>
      <c s="216">
        <f>R230+R231+R232+R233</f>
        <v>0</v>
      </c>
      <c s="219">
        <f t="shared" si="102"/>
        <v>0</v>
      </c>
      <c s="31"/>
      <c s="32"/>
      <c s="32"/>
    </row>
    <row r="230" spans="1:22" s="33" customFormat="1" ht="12.75" hidden="1">
      <c r="A230" s="292" t="s">
        <v>851</v>
      </c>
      <c s="36" t="s">
        <v>657</v>
      </c>
      <c s="36" t="s">
        <v>427</v>
      </c>
      <c s="36" t="s">
        <v>421</v>
      </c>
      <c s="36" t="s">
        <v>850</v>
      </c>
      <c s="42" t="s">
        <v>852</v>
      </c>
      <c s="39"/>
      <c s="35"/>
      <c s="35">
        <f>G230+H230</f>
        <v>0</v>
      </c>
      <c s="170"/>
      <c s="218">
        <f>I230+J230</f>
        <v>0</v>
      </c>
      <c s="216"/>
      <c s="216">
        <f>K230+L230</f>
        <v>0</v>
      </c>
      <c s="216"/>
      <c s="219">
        <f>K230+N230</f>
        <v>0</v>
      </c>
      <c s="216"/>
      <c s="219">
        <f t="shared" si="101"/>
        <v>0</v>
      </c>
      <c s="216"/>
      <c s="219">
        <f t="shared" si="102"/>
        <v>0</v>
      </c>
      <c s="31"/>
      <c s="32"/>
      <c s="32"/>
    </row>
    <row r="231" spans="1:22" s="33" customFormat="1" ht="12.75" hidden="1">
      <c r="A231" s="292" t="s">
        <v>853</v>
      </c>
      <c s="36" t="s">
        <v>657</v>
      </c>
      <c s="36" t="s">
        <v>427</v>
      </c>
      <c s="36" t="s">
        <v>421</v>
      </c>
      <c s="36" t="s">
        <v>850</v>
      </c>
      <c s="42" t="s">
        <v>854</v>
      </c>
      <c s="39"/>
      <c s="35"/>
      <c s="35">
        <f>G231+H231</f>
        <v>0</v>
      </c>
      <c s="170"/>
      <c s="218">
        <f>I231+J231</f>
        <v>0</v>
      </c>
      <c s="216"/>
      <c s="216">
        <f>K231+L231</f>
        <v>0</v>
      </c>
      <c s="216"/>
      <c s="219">
        <f>K231+N231</f>
        <v>0</v>
      </c>
      <c s="216"/>
      <c s="219">
        <f t="shared" si="101"/>
        <v>0</v>
      </c>
      <c s="216"/>
      <c s="219">
        <f t="shared" si="102"/>
        <v>0</v>
      </c>
      <c s="31"/>
      <c s="32"/>
      <c s="32"/>
    </row>
    <row r="232" spans="1:22" s="33" customFormat="1" ht="12.75" hidden="1">
      <c r="A232" s="292" t="s">
        <v>1041</v>
      </c>
      <c s="36" t="s">
        <v>657</v>
      </c>
      <c s="36" t="s">
        <v>427</v>
      </c>
      <c s="36" t="s">
        <v>421</v>
      </c>
      <c s="36" t="s">
        <v>850</v>
      </c>
      <c s="42" t="s">
        <v>1042</v>
      </c>
      <c s="39"/>
      <c s="35"/>
      <c s="35">
        <f>G232+H232</f>
        <v>0</v>
      </c>
      <c s="170"/>
      <c s="218">
        <f>I232+J232</f>
        <v>0</v>
      </c>
      <c s="216"/>
      <c s="216">
        <f>K232+L232</f>
        <v>0</v>
      </c>
      <c s="216"/>
      <c s="219">
        <f>K232+N232</f>
        <v>0</v>
      </c>
      <c s="216"/>
      <c s="219">
        <f t="shared" si="101"/>
        <v>0</v>
      </c>
      <c s="216"/>
      <c s="219">
        <f t="shared" si="102"/>
        <v>0</v>
      </c>
      <c s="31"/>
      <c s="32"/>
      <c s="32"/>
    </row>
    <row r="233" spans="1:22" s="33" customFormat="1" ht="25.5" hidden="1">
      <c r="A233" s="292" t="s">
        <v>1045</v>
      </c>
      <c s="36" t="s">
        <v>657</v>
      </c>
      <c s="36" t="s">
        <v>427</v>
      </c>
      <c s="36" t="s">
        <v>421</v>
      </c>
      <c s="36" t="s">
        <v>850</v>
      </c>
      <c s="42" t="s">
        <v>1046</v>
      </c>
      <c s="39"/>
      <c s="35"/>
      <c s="35">
        <f>G233+H233</f>
        <v>0</v>
      </c>
      <c s="170"/>
      <c s="218">
        <f>I233+J233</f>
        <v>0</v>
      </c>
      <c s="216"/>
      <c s="216">
        <f>K233+L233</f>
        <v>0</v>
      </c>
      <c s="216"/>
      <c s="219">
        <f>K233+N233</f>
        <v>0</v>
      </c>
      <c s="216"/>
      <c s="219">
        <f t="shared" si="101"/>
        <v>0</v>
      </c>
      <c s="216"/>
      <c s="219">
        <f t="shared" si="102"/>
        <v>0</v>
      </c>
      <c s="31"/>
      <c s="32"/>
      <c s="32"/>
    </row>
    <row r="234" spans="1:22" s="33" customFormat="1" ht="25.5" hidden="1">
      <c r="A234" s="292" t="s">
        <v>1047</v>
      </c>
      <c s="36" t="s">
        <v>657</v>
      </c>
      <c s="36" t="s">
        <v>427</v>
      </c>
      <c s="36" t="s">
        <v>421</v>
      </c>
      <c s="36" t="s">
        <v>1048</v>
      </c>
      <c s="42"/>
      <c s="39">
        <f t="shared" si="105" ref="G234:R234">G235</f>
        <v>0</v>
      </c>
      <c s="35">
        <f t="shared" si="105"/>
        <v>0</v>
      </c>
      <c s="35">
        <f t="shared" si="105"/>
        <v>0</v>
      </c>
      <c s="170">
        <f t="shared" si="105"/>
        <v>0</v>
      </c>
      <c s="218">
        <f t="shared" si="105"/>
        <v>0</v>
      </c>
      <c s="216">
        <f t="shared" si="105"/>
        <v>0</v>
      </c>
      <c s="216">
        <f t="shared" si="105"/>
        <v>0</v>
      </c>
      <c s="216">
        <f t="shared" si="105"/>
        <v>0</v>
      </c>
      <c s="219">
        <f t="shared" si="105"/>
        <v>0</v>
      </c>
      <c s="216">
        <f t="shared" si="105"/>
        <v>0</v>
      </c>
      <c s="219">
        <f t="shared" si="101"/>
        <v>0</v>
      </c>
      <c s="216">
        <f t="shared" si="105"/>
        <v>0</v>
      </c>
      <c s="219">
        <f t="shared" si="102"/>
        <v>0</v>
      </c>
      <c s="31"/>
      <c s="32"/>
      <c s="32"/>
    </row>
    <row r="235" spans="1:22" s="33" customFormat="1" ht="12.75" hidden="1">
      <c r="A235" s="292" t="s">
        <v>851</v>
      </c>
      <c s="36" t="s">
        <v>657</v>
      </c>
      <c s="36" t="s">
        <v>427</v>
      </c>
      <c s="36" t="s">
        <v>421</v>
      </c>
      <c s="36" t="s">
        <v>1048</v>
      </c>
      <c s="42" t="s">
        <v>852</v>
      </c>
      <c s="39"/>
      <c s="35"/>
      <c s="35">
        <f t="shared" si="106" ref="I235:I241">G235+H235</f>
        <v>0</v>
      </c>
      <c s="170"/>
      <c s="218">
        <f t="shared" si="107" ref="K235:K241">I235+J235</f>
        <v>0</v>
      </c>
      <c s="216"/>
      <c s="216">
        <f t="shared" si="108" ref="M235:M241">K235+L235</f>
        <v>0</v>
      </c>
      <c s="216"/>
      <c s="219">
        <f t="shared" si="109" ref="O235:O241">K235+N235</f>
        <v>0</v>
      </c>
      <c s="216"/>
      <c s="219">
        <f t="shared" si="101"/>
        <v>0</v>
      </c>
      <c s="216"/>
      <c s="219">
        <f t="shared" si="102"/>
        <v>0</v>
      </c>
      <c s="31"/>
      <c s="32"/>
      <c s="32"/>
    </row>
    <row r="236" spans="1:22" s="41" customFormat="1" ht="28.5" customHeight="1" hidden="1">
      <c r="A236" s="292" t="s">
        <v>663</v>
      </c>
      <c s="36" t="s">
        <v>657</v>
      </c>
      <c s="36" t="s">
        <v>427</v>
      </c>
      <c s="36" t="s">
        <v>417</v>
      </c>
      <c s="36" t="s">
        <v>662</v>
      </c>
      <c s="42" t="s">
        <v>664</v>
      </c>
      <c s="37">
        <v>0</v>
      </c>
      <c s="37">
        <v>0</v>
      </c>
      <c s="35">
        <f t="shared" si="106"/>
        <v>0</v>
      </c>
      <c s="173">
        <v>0</v>
      </c>
      <c s="218">
        <f t="shared" si="107"/>
        <v>0</v>
      </c>
      <c s="220">
        <v>0</v>
      </c>
      <c s="216">
        <f t="shared" si="108"/>
        <v>0</v>
      </c>
      <c s="220">
        <v>0</v>
      </c>
      <c s="219">
        <f t="shared" si="109"/>
        <v>0</v>
      </c>
      <c s="220">
        <v>0</v>
      </c>
      <c s="219">
        <f t="shared" si="101"/>
        <v>0</v>
      </c>
      <c s="220">
        <v>0</v>
      </c>
      <c s="219">
        <f t="shared" si="102"/>
        <v>0</v>
      </c>
      <c s="31"/>
      <c s="40"/>
      <c s="40"/>
    </row>
    <row r="237" spans="1:22" s="41" customFormat="1" ht="43.5" customHeight="1">
      <c r="A237" s="292" t="s">
        <v>665</v>
      </c>
      <c s="36" t="s">
        <v>657</v>
      </c>
      <c s="36" t="s">
        <v>427</v>
      </c>
      <c s="36" t="s">
        <v>417</v>
      </c>
      <c s="36" t="s">
        <v>662</v>
      </c>
      <c s="42" t="s">
        <v>666</v>
      </c>
      <c s="37">
        <v>0</v>
      </c>
      <c s="37">
        <v>0</v>
      </c>
      <c s="35">
        <f t="shared" si="106"/>
        <v>0</v>
      </c>
      <c s="173">
        <v>0</v>
      </c>
      <c s="218">
        <f t="shared" si="107"/>
        <v>0</v>
      </c>
      <c s="220">
        <v>0</v>
      </c>
      <c s="216">
        <f t="shared" si="108"/>
        <v>0</v>
      </c>
      <c s="220">
        <v>4650</v>
      </c>
      <c s="219">
        <f t="shared" si="109"/>
        <v>4650</v>
      </c>
      <c s="220">
        <v>-4650</v>
      </c>
      <c s="219">
        <f t="shared" si="101"/>
        <v>0</v>
      </c>
      <c s="220">
        <v>0</v>
      </c>
      <c s="219">
        <f t="shared" si="102"/>
        <v>0</v>
      </c>
      <c s="31"/>
      <c s="40"/>
      <c s="40"/>
    </row>
    <row r="238" spans="1:22" s="41" customFormat="1" ht="41.25" customHeight="1">
      <c r="A238" s="292" t="s">
        <v>665</v>
      </c>
      <c s="36" t="s">
        <v>657</v>
      </c>
      <c s="36" t="s">
        <v>427</v>
      </c>
      <c s="36" t="s">
        <v>417</v>
      </c>
      <c s="36" t="s">
        <v>669</v>
      </c>
      <c s="42" t="s">
        <v>666</v>
      </c>
      <c s="37">
        <v>0</v>
      </c>
      <c s="37">
        <v>0</v>
      </c>
      <c s="35">
        <f t="shared" si="106"/>
        <v>0</v>
      </c>
      <c s="173">
        <v>0</v>
      </c>
      <c s="218">
        <f t="shared" si="107"/>
        <v>0</v>
      </c>
      <c s="220">
        <v>0</v>
      </c>
      <c s="216">
        <f t="shared" si="108"/>
        <v>0</v>
      </c>
      <c s="220">
        <v>0</v>
      </c>
      <c s="219">
        <f t="shared" si="109"/>
        <v>0</v>
      </c>
      <c s="220">
        <v>4650</v>
      </c>
      <c s="219">
        <f t="shared" si="101"/>
        <v>4650</v>
      </c>
      <c s="220">
        <v>0</v>
      </c>
      <c s="219">
        <f t="shared" si="102"/>
        <v>4650</v>
      </c>
      <c s="31"/>
      <c s="40"/>
      <c s="40"/>
    </row>
    <row r="239" spans="1:22" s="41" customFormat="1" ht="28.5" customHeight="1" hidden="1">
      <c r="A239" s="292" t="s">
        <v>663</v>
      </c>
      <c s="36" t="s">
        <v>657</v>
      </c>
      <c s="36" t="s">
        <v>427</v>
      </c>
      <c s="36" t="s">
        <v>417</v>
      </c>
      <c s="36" t="s">
        <v>669</v>
      </c>
      <c s="42" t="s">
        <v>664</v>
      </c>
      <c s="37">
        <v>0</v>
      </c>
      <c s="37">
        <v>0</v>
      </c>
      <c s="35">
        <f t="shared" si="106"/>
        <v>0</v>
      </c>
      <c s="173">
        <v>0</v>
      </c>
      <c s="218">
        <f t="shared" si="107"/>
        <v>0</v>
      </c>
      <c s="220">
        <v>0</v>
      </c>
      <c s="216">
        <f t="shared" si="108"/>
        <v>0</v>
      </c>
      <c s="220">
        <v>0</v>
      </c>
      <c s="219">
        <f t="shared" si="109"/>
        <v>0</v>
      </c>
      <c s="220">
        <v>0</v>
      </c>
      <c s="219">
        <f t="shared" si="101"/>
        <v>0</v>
      </c>
      <c s="220">
        <v>0</v>
      </c>
      <c s="219">
        <f t="shared" si="102"/>
        <v>0</v>
      </c>
      <c s="31"/>
      <c s="40"/>
      <c s="40"/>
    </row>
    <row r="240" spans="1:22" s="41" customFormat="1" ht="43.5" customHeight="1">
      <c r="A240" s="292" t="s">
        <v>665</v>
      </c>
      <c s="36" t="s">
        <v>657</v>
      </c>
      <c s="36" t="s">
        <v>427</v>
      </c>
      <c s="36" t="s">
        <v>417</v>
      </c>
      <c s="36" t="s">
        <v>669</v>
      </c>
      <c s="42" t="s">
        <v>666</v>
      </c>
      <c s="37">
        <v>0</v>
      </c>
      <c s="37">
        <v>0</v>
      </c>
      <c s="35">
        <f t="shared" si="106"/>
        <v>0</v>
      </c>
      <c s="173">
        <v>0</v>
      </c>
      <c s="218">
        <f t="shared" si="107"/>
        <v>0</v>
      </c>
      <c s="220">
        <v>0</v>
      </c>
      <c s="216">
        <f t="shared" si="108"/>
        <v>0</v>
      </c>
      <c s="220">
        <v>7314</v>
      </c>
      <c s="219">
        <f t="shared" si="109"/>
        <v>7314</v>
      </c>
      <c s="220">
        <v>-7314</v>
      </c>
      <c s="219">
        <f t="shared" si="101"/>
        <v>0</v>
      </c>
      <c s="220">
        <v>0</v>
      </c>
      <c s="219">
        <f t="shared" si="102"/>
        <v>0</v>
      </c>
      <c s="31"/>
      <c s="40"/>
      <c s="40"/>
    </row>
    <row r="241" spans="1:22" s="41" customFormat="1" ht="42.75" customHeight="1">
      <c r="A241" s="292" t="s">
        <v>665</v>
      </c>
      <c s="36" t="s">
        <v>657</v>
      </c>
      <c s="36" t="s">
        <v>427</v>
      </c>
      <c s="36" t="s">
        <v>417</v>
      </c>
      <c s="36" t="s">
        <v>662</v>
      </c>
      <c s="42" t="s">
        <v>666</v>
      </c>
      <c s="37">
        <v>0</v>
      </c>
      <c s="37">
        <v>0</v>
      </c>
      <c s="35">
        <f t="shared" si="106"/>
        <v>0</v>
      </c>
      <c s="173">
        <v>0</v>
      </c>
      <c s="218">
        <f t="shared" si="107"/>
        <v>0</v>
      </c>
      <c s="220">
        <v>0</v>
      </c>
      <c s="216">
        <f t="shared" si="108"/>
        <v>0</v>
      </c>
      <c s="220">
        <v>0</v>
      </c>
      <c s="219">
        <f t="shared" si="109"/>
        <v>0</v>
      </c>
      <c s="220">
        <v>7314</v>
      </c>
      <c s="219">
        <f t="shared" si="101"/>
        <v>7314</v>
      </c>
      <c s="220">
        <v>0</v>
      </c>
      <c s="219">
        <f t="shared" si="102"/>
        <v>7314</v>
      </c>
      <c s="31"/>
      <c s="40"/>
      <c s="40"/>
    </row>
    <row r="242" spans="1:22" s="65" customFormat="1" ht="12.75">
      <c r="A242" s="291" t="s">
        <v>670</v>
      </c>
      <c s="34" t="s">
        <v>657</v>
      </c>
      <c s="34" t="s">
        <v>452</v>
      </c>
      <c s="34"/>
      <c s="34"/>
      <c s="38"/>
      <c s="66">
        <f t="shared" si="110" ref="G242:O242">G243+G319</f>
        <v>7355</v>
      </c>
      <c s="67">
        <f t="shared" si="110"/>
        <v>-532.58399999999995</v>
      </c>
      <c s="67">
        <f t="shared" si="110"/>
        <v>6822.4159999999993</v>
      </c>
      <c s="180">
        <f t="shared" si="110"/>
        <v>0</v>
      </c>
      <c s="242">
        <f t="shared" si="110"/>
        <v>6822.4159999999993</v>
      </c>
      <c s="241">
        <f>L243+L319</f>
        <v>0</v>
      </c>
      <c s="241">
        <f>M243+M319</f>
        <v>6822.4159999999993</v>
      </c>
      <c s="241">
        <f t="shared" si="110"/>
        <v>1632.7300000000002</v>
      </c>
      <c s="243">
        <f t="shared" si="110"/>
        <v>8455.1459999999988</v>
      </c>
      <c s="241">
        <f>P243+P319</f>
        <v>0</v>
      </c>
      <c s="243">
        <f>Q243+Q319</f>
        <v>8455.1459999999988</v>
      </c>
      <c s="241">
        <f>R243+R319</f>
        <v>0</v>
      </c>
      <c s="243">
        <f>S243+S319</f>
        <v>8455.1459999999988</v>
      </c>
      <c s="31"/>
      <c s="64"/>
      <c s="64"/>
    </row>
    <row r="243" spans="1:22" s="41" customFormat="1" ht="12.75">
      <c r="A243" s="291" t="s">
        <v>671</v>
      </c>
      <c s="34" t="s">
        <v>657</v>
      </c>
      <c s="34" t="s">
        <v>452</v>
      </c>
      <c s="34" t="s">
        <v>414</v>
      </c>
      <c s="34"/>
      <c s="38"/>
      <c s="44">
        <f>G244+G253+G292+G299+G312+G308+G310+G313+G259</f>
        <v>2100</v>
      </c>
      <c s="44">
        <f>H244+H253+H292+H299+H312+H308+H310+H313+H259</f>
        <v>370.78599999999994</v>
      </c>
      <c s="44">
        <f>I244+I253+I292+I299+I312+I308+I310+I313+I259</f>
        <v>2470.7859999999996</v>
      </c>
      <c s="181">
        <f>J244+J253+J292+J299+J312+J308+J310+J313+J259</f>
        <v>0</v>
      </c>
      <c s="222">
        <f>K244+K253+K292+K299+K312+K308+K310+K313+K259+K315</f>
        <v>2470.7859999999996</v>
      </c>
      <c s="227">
        <f>L244+L253+L292+L299+L312+L308+L310+L313+L259</f>
        <v>0</v>
      </c>
      <c s="227">
        <f t="shared" si="111" ref="M243:S243">M244+M253+M292+M299+M312+M308+M310+M313+M259+M315</f>
        <v>2470.7859999999996</v>
      </c>
      <c s="227">
        <f t="shared" si="111"/>
        <v>2157.71</v>
      </c>
      <c s="245">
        <f t="shared" si="111"/>
        <v>4628.4959999999992</v>
      </c>
      <c s="227">
        <f t="shared" si="111"/>
        <v>0</v>
      </c>
      <c s="245">
        <f t="shared" si="111"/>
        <v>4628.4959999999992</v>
      </c>
      <c s="227">
        <f t="shared" si="111"/>
        <v>0</v>
      </c>
      <c s="245">
        <f t="shared" si="111"/>
        <v>4628.4959999999992</v>
      </c>
      <c s="31"/>
      <c s="40"/>
      <c s="40"/>
    </row>
    <row r="244" spans="1:22" s="33" customFormat="1" ht="25.5" hidden="1">
      <c r="A244" s="292" t="s">
        <v>672</v>
      </c>
      <c s="36" t="s">
        <v>657</v>
      </c>
      <c s="36" t="s">
        <v>452</v>
      </c>
      <c s="36" t="s">
        <v>414</v>
      </c>
      <c s="36" t="s">
        <v>673</v>
      </c>
      <c s="42"/>
      <c s="39">
        <f t="shared" si="112" ref="G244:S244">G245</f>
        <v>0</v>
      </c>
      <c s="35">
        <f t="shared" si="112"/>
        <v>0</v>
      </c>
      <c s="35">
        <f t="shared" si="112"/>
        <v>0</v>
      </c>
      <c s="170">
        <f t="shared" si="112"/>
        <v>0</v>
      </c>
      <c s="218">
        <f t="shared" si="112"/>
        <v>0</v>
      </c>
      <c s="216">
        <f t="shared" si="112"/>
        <v>0</v>
      </c>
      <c s="216">
        <f t="shared" si="112"/>
        <v>0</v>
      </c>
      <c s="216">
        <f t="shared" si="112"/>
        <v>0</v>
      </c>
      <c s="219">
        <f t="shared" si="112"/>
        <v>0</v>
      </c>
      <c s="216">
        <f t="shared" si="112"/>
        <v>0</v>
      </c>
      <c s="219">
        <f t="shared" si="112"/>
        <v>0</v>
      </c>
      <c s="216">
        <f t="shared" si="112"/>
        <v>0</v>
      </c>
      <c s="219">
        <f t="shared" si="112"/>
        <v>0</v>
      </c>
      <c s="31"/>
      <c s="32"/>
      <c s="32"/>
    </row>
    <row r="245" spans="1:22" s="33" customFormat="1" ht="12.75" hidden="1">
      <c r="A245" s="292" t="s">
        <v>849</v>
      </c>
      <c s="36" t="s">
        <v>657</v>
      </c>
      <c s="36" t="s">
        <v>452</v>
      </c>
      <c s="36" t="s">
        <v>414</v>
      </c>
      <c s="36" t="s">
        <v>674</v>
      </c>
      <c s="42"/>
      <c s="39">
        <f t="shared" si="113" ref="G245:O245">G246+G251+G247+G249+G248+G250</f>
        <v>0</v>
      </c>
      <c s="35">
        <f t="shared" si="113"/>
        <v>0</v>
      </c>
      <c s="35">
        <f t="shared" si="113"/>
        <v>0</v>
      </c>
      <c s="170">
        <f t="shared" si="113"/>
        <v>0</v>
      </c>
      <c s="218">
        <f t="shared" si="113"/>
        <v>0</v>
      </c>
      <c s="216">
        <f>L246+L251+L247+L249+L248+L250</f>
        <v>0</v>
      </c>
      <c s="216">
        <f>M246+M251+M247+M249+M248+M250</f>
        <v>0</v>
      </c>
      <c s="216">
        <f t="shared" si="113"/>
        <v>0</v>
      </c>
      <c s="219">
        <f t="shared" si="113"/>
        <v>0</v>
      </c>
      <c s="216">
        <f>P246+P251+P247+P249+P248+P250</f>
        <v>0</v>
      </c>
      <c s="219">
        <f>Q246+Q251+Q247+Q249+Q248+Q250</f>
        <v>0</v>
      </c>
      <c s="216">
        <f>R246+R251+R247+R249+R248+R250</f>
        <v>0</v>
      </c>
      <c s="219">
        <f>S246+S251+S247+S249+S248+S250</f>
        <v>0</v>
      </c>
      <c s="31"/>
      <c s="32"/>
      <c s="32"/>
    </row>
    <row r="246" spans="1:22" s="33" customFormat="1" ht="12.75" hidden="1">
      <c r="A246" s="292" t="s">
        <v>851</v>
      </c>
      <c s="36" t="s">
        <v>657</v>
      </c>
      <c s="36" t="s">
        <v>452</v>
      </c>
      <c s="36" t="s">
        <v>414</v>
      </c>
      <c s="36" t="s">
        <v>674</v>
      </c>
      <c s="42" t="s">
        <v>852</v>
      </c>
      <c s="39"/>
      <c s="35"/>
      <c s="35">
        <f>G246+H246</f>
        <v>0</v>
      </c>
      <c s="170"/>
      <c s="218">
        <f>I246+J246</f>
        <v>0</v>
      </c>
      <c s="216"/>
      <c s="216">
        <f>K246+L246</f>
        <v>0</v>
      </c>
      <c s="216"/>
      <c s="219">
        <f>K246+N246</f>
        <v>0</v>
      </c>
      <c s="216"/>
      <c s="219">
        <f>M246+P246</f>
        <v>0</v>
      </c>
      <c s="216"/>
      <c s="219">
        <f>O246+R246</f>
        <v>0</v>
      </c>
      <c s="31"/>
      <c s="32"/>
      <c s="32"/>
    </row>
    <row r="247" spans="1:22" s="33" customFormat="1" ht="12.75" hidden="1">
      <c r="A247" s="292" t="s">
        <v>705</v>
      </c>
      <c s="36" t="s">
        <v>657</v>
      </c>
      <c s="36" t="s">
        <v>452</v>
      </c>
      <c s="36" t="s">
        <v>414</v>
      </c>
      <c s="36" t="s">
        <v>674</v>
      </c>
      <c s="42" t="s">
        <v>706</v>
      </c>
      <c s="39"/>
      <c s="35"/>
      <c s="35">
        <f>G247+H247</f>
        <v>0</v>
      </c>
      <c s="170"/>
      <c s="218">
        <f>I247+J247</f>
        <v>0</v>
      </c>
      <c s="216"/>
      <c s="216">
        <f>K247+L247</f>
        <v>0</v>
      </c>
      <c s="216"/>
      <c s="219">
        <f>K247+N247</f>
        <v>0</v>
      </c>
      <c s="216"/>
      <c s="219">
        <f>M247+P247</f>
        <v>0</v>
      </c>
      <c s="216"/>
      <c s="219">
        <f>O247+R247</f>
        <v>0</v>
      </c>
      <c s="31"/>
      <c s="32"/>
      <c s="32"/>
    </row>
    <row r="248" spans="1:22" s="33" customFormat="1" ht="12.75" hidden="1">
      <c r="A248" s="292" t="s">
        <v>23</v>
      </c>
      <c s="36" t="s">
        <v>657</v>
      </c>
      <c s="36" t="s">
        <v>452</v>
      </c>
      <c s="36" t="s">
        <v>414</v>
      </c>
      <c s="36" t="s">
        <v>674</v>
      </c>
      <c s="42" t="s">
        <v>24</v>
      </c>
      <c s="39"/>
      <c s="35"/>
      <c s="35">
        <f>G248+H248</f>
        <v>0</v>
      </c>
      <c s="170"/>
      <c s="218">
        <f>I248+J248</f>
        <v>0</v>
      </c>
      <c s="216"/>
      <c s="216">
        <f>K248+L248</f>
        <v>0</v>
      </c>
      <c s="216"/>
      <c s="219">
        <f>K248+N248</f>
        <v>0</v>
      </c>
      <c s="216"/>
      <c s="219">
        <f>M248+P248</f>
        <v>0</v>
      </c>
      <c s="216"/>
      <c s="219">
        <f>O248+R248</f>
        <v>0</v>
      </c>
      <c s="31"/>
      <c s="32"/>
      <c s="32"/>
    </row>
    <row r="249" spans="1:22" s="33" customFormat="1" ht="12.75" hidden="1">
      <c r="A249" s="292" t="s">
        <v>853</v>
      </c>
      <c s="36" t="s">
        <v>657</v>
      </c>
      <c s="36" t="s">
        <v>452</v>
      </c>
      <c s="36" t="s">
        <v>414</v>
      </c>
      <c s="36" t="s">
        <v>674</v>
      </c>
      <c s="42" t="s">
        <v>854</v>
      </c>
      <c s="39"/>
      <c s="35"/>
      <c s="35">
        <f>G249+H249</f>
        <v>0</v>
      </c>
      <c s="170"/>
      <c s="218">
        <f>I249+J249</f>
        <v>0</v>
      </c>
      <c s="216"/>
      <c s="216">
        <f>K249+L249</f>
        <v>0</v>
      </c>
      <c s="216"/>
      <c s="219">
        <f>K249+N249</f>
        <v>0</v>
      </c>
      <c s="216"/>
      <c s="219">
        <f>M249+P249</f>
        <v>0</v>
      </c>
      <c s="216"/>
      <c s="219">
        <f>O249+R249</f>
        <v>0</v>
      </c>
      <c s="31"/>
      <c s="32"/>
      <c s="32"/>
    </row>
    <row r="250" spans="1:22" s="33" customFormat="1" ht="12.75" hidden="1">
      <c r="A250" s="292" t="s">
        <v>1041</v>
      </c>
      <c s="36" t="s">
        <v>657</v>
      </c>
      <c s="36" t="s">
        <v>452</v>
      </c>
      <c s="36" t="s">
        <v>414</v>
      </c>
      <c s="36" t="s">
        <v>674</v>
      </c>
      <c s="42" t="s">
        <v>1042</v>
      </c>
      <c s="39"/>
      <c s="35"/>
      <c s="35">
        <f>G250+H250</f>
        <v>0</v>
      </c>
      <c s="170"/>
      <c s="218">
        <f>I250+J250</f>
        <v>0</v>
      </c>
      <c s="216"/>
      <c s="216">
        <f>K250+L250</f>
        <v>0</v>
      </c>
      <c s="216"/>
      <c s="219">
        <f>K250+N250</f>
        <v>0</v>
      </c>
      <c s="216"/>
      <c s="219">
        <f>M250+P250</f>
        <v>0</v>
      </c>
      <c s="216"/>
      <c s="219">
        <f>O250+R250</f>
        <v>0</v>
      </c>
      <c s="31"/>
      <c s="32"/>
      <c s="32"/>
    </row>
    <row r="251" spans="1:22" s="33" customFormat="1" ht="25.5" hidden="1">
      <c r="A251" s="292" t="s">
        <v>1047</v>
      </c>
      <c s="36" t="s">
        <v>657</v>
      </c>
      <c s="36" t="s">
        <v>452</v>
      </c>
      <c s="36" t="s">
        <v>414</v>
      </c>
      <c s="36" t="s">
        <v>675</v>
      </c>
      <c s="42"/>
      <c s="44">
        <f t="shared" si="114" ref="G251:S251">G252</f>
        <v>0</v>
      </c>
      <c s="35">
        <f t="shared" si="114"/>
        <v>0</v>
      </c>
      <c s="35">
        <f t="shared" si="114"/>
        <v>0</v>
      </c>
      <c s="170">
        <f t="shared" si="114"/>
        <v>0</v>
      </c>
      <c s="218">
        <f t="shared" si="114"/>
        <v>0</v>
      </c>
      <c s="216">
        <f t="shared" si="114"/>
        <v>0</v>
      </c>
      <c s="216">
        <f t="shared" si="114"/>
        <v>0</v>
      </c>
      <c s="216">
        <f t="shared" si="114"/>
        <v>0</v>
      </c>
      <c s="219">
        <f t="shared" si="114"/>
        <v>0</v>
      </c>
      <c s="216">
        <f t="shared" si="114"/>
        <v>0</v>
      </c>
      <c s="219">
        <f t="shared" si="114"/>
        <v>0</v>
      </c>
      <c s="216">
        <f t="shared" si="114"/>
        <v>0</v>
      </c>
      <c s="219">
        <f t="shared" si="114"/>
        <v>0</v>
      </c>
      <c s="31"/>
      <c s="32"/>
      <c s="32"/>
    </row>
    <row r="252" spans="1:22" s="33" customFormat="1" ht="12.75" hidden="1">
      <c r="A252" s="292" t="s">
        <v>851</v>
      </c>
      <c s="36" t="s">
        <v>657</v>
      </c>
      <c s="36" t="s">
        <v>452</v>
      </c>
      <c s="36" t="s">
        <v>414</v>
      </c>
      <c s="36" t="s">
        <v>675</v>
      </c>
      <c s="42" t="s">
        <v>852</v>
      </c>
      <c s="39"/>
      <c s="35"/>
      <c s="35">
        <f>G252+H252</f>
        <v>0</v>
      </c>
      <c s="170"/>
      <c s="218">
        <f>I252+J252</f>
        <v>0</v>
      </c>
      <c s="216"/>
      <c s="216">
        <f>K252+L252</f>
        <v>0</v>
      </c>
      <c s="216"/>
      <c s="219">
        <f>K252+N252</f>
        <v>0</v>
      </c>
      <c s="216"/>
      <c s="219">
        <f>M252+P252</f>
        <v>0</v>
      </c>
      <c s="216"/>
      <c s="219">
        <f>O252+R252</f>
        <v>0</v>
      </c>
      <c s="31"/>
      <c s="32"/>
      <c s="32"/>
    </row>
    <row r="253" spans="1:22" s="33" customFormat="1" ht="12.75" hidden="1">
      <c r="A253" s="292" t="s">
        <v>676</v>
      </c>
      <c s="36" t="s">
        <v>657</v>
      </c>
      <c s="36" t="s">
        <v>452</v>
      </c>
      <c s="36" t="s">
        <v>414</v>
      </c>
      <c s="36" t="s">
        <v>677</v>
      </c>
      <c s="42"/>
      <c s="44">
        <f t="shared" si="115" ref="G253:S253">G254</f>
        <v>0</v>
      </c>
      <c s="35">
        <f t="shared" si="115"/>
        <v>0</v>
      </c>
      <c s="35">
        <f t="shared" si="115"/>
        <v>0</v>
      </c>
      <c s="170">
        <f t="shared" si="115"/>
        <v>0</v>
      </c>
      <c s="218">
        <f t="shared" si="115"/>
        <v>0</v>
      </c>
      <c s="216">
        <f t="shared" si="115"/>
        <v>0</v>
      </c>
      <c s="216">
        <f t="shared" si="115"/>
        <v>0</v>
      </c>
      <c s="216">
        <f t="shared" si="115"/>
        <v>0</v>
      </c>
      <c s="219">
        <f t="shared" si="115"/>
        <v>0</v>
      </c>
      <c s="216">
        <f t="shared" si="115"/>
        <v>0</v>
      </c>
      <c s="219">
        <f t="shared" si="115"/>
        <v>0</v>
      </c>
      <c s="216">
        <f t="shared" si="115"/>
        <v>0</v>
      </c>
      <c s="219">
        <f t="shared" si="115"/>
        <v>0</v>
      </c>
      <c s="31"/>
      <c s="32"/>
      <c s="32"/>
    </row>
    <row r="254" spans="1:22" s="33" customFormat="1" ht="12.75" hidden="1">
      <c r="A254" s="292" t="s">
        <v>849</v>
      </c>
      <c s="36" t="s">
        <v>657</v>
      </c>
      <c s="36" t="s">
        <v>452</v>
      </c>
      <c s="36" t="s">
        <v>414</v>
      </c>
      <c s="36" t="s">
        <v>678</v>
      </c>
      <c s="42"/>
      <c s="44">
        <f t="shared" si="116" ref="G254:O254">G255+G256+G257</f>
        <v>0</v>
      </c>
      <c s="37">
        <f t="shared" si="116"/>
        <v>0</v>
      </c>
      <c s="37">
        <f t="shared" si="116"/>
        <v>0</v>
      </c>
      <c s="173">
        <f t="shared" si="116"/>
        <v>0</v>
      </c>
      <c s="222">
        <f t="shared" si="116"/>
        <v>0</v>
      </c>
      <c s="220">
        <f>L255+L256+L257</f>
        <v>0</v>
      </c>
      <c s="220">
        <f>M255+M256+M257</f>
        <v>0</v>
      </c>
      <c s="220">
        <f t="shared" si="116"/>
        <v>0</v>
      </c>
      <c s="223">
        <f t="shared" si="116"/>
        <v>0</v>
      </c>
      <c s="220">
        <f>P255+P256+P257</f>
        <v>0</v>
      </c>
      <c s="223">
        <f>Q255+Q256+Q257</f>
        <v>0</v>
      </c>
      <c s="220">
        <f>R255+R256+R257</f>
        <v>0</v>
      </c>
      <c s="223">
        <f>S255+S256+S257</f>
        <v>0</v>
      </c>
      <c s="31"/>
      <c s="32"/>
      <c s="32"/>
    </row>
    <row r="255" spans="1:22" s="33" customFormat="1" ht="12.75" hidden="1">
      <c r="A255" s="292" t="s">
        <v>851</v>
      </c>
      <c s="36" t="s">
        <v>657</v>
      </c>
      <c s="36" t="s">
        <v>452</v>
      </c>
      <c s="36" t="s">
        <v>414</v>
      </c>
      <c s="36" t="s">
        <v>678</v>
      </c>
      <c s="42" t="s">
        <v>852</v>
      </c>
      <c s="39"/>
      <c s="35"/>
      <c s="35">
        <f>G255+H255</f>
        <v>0</v>
      </c>
      <c s="170"/>
      <c s="218">
        <f>I255+J255</f>
        <v>0</v>
      </c>
      <c s="216"/>
      <c s="216">
        <f>K255+L255</f>
        <v>0</v>
      </c>
      <c s="216"/>
      <c s="219">
        <f>K255+N255</f>
        <v>0</v>
      </c>
      <c s="216"/>
      <c s="219">
        <f>M255+P255</f>
        <v>0</v>
      </c>
      <c s="216"/>
      <c s="219">
        <f>O255+R255</f>
        <v>0</v>
      </c>
      <c s="31"/>
      <c s="32"/>
      <c s="32"/>
    </row>
    <row r="256" spans="1:22" s="33" customFormat="1" ht="12.75" hidden="1">
      <c r="A256" s="292" t="s">
        <v>853</v>
      </c>
      <c s="36" t="s">
        <v>657</v>
      </c>
      <c s="36" t="s">
        <v>452</v>
      </c>
      <c s="36" t="s">
        <v>414</v>
      </c>
      <c s="36" t="s">
        <v>678</v>
      </c>
      <c s="42" t="s">
        <v>854</v>
      </c>
      <c s="39"/>
      <c s="35"/>
      <c s="35">
        <f>G256+H256</f>
        <v>0</v>
      </c>
      <c s="170"/>
      <c s="218">
        <f>I256+J256</f>
        <v>0</v>
      </c>
      <c s="216"/>
      <c s="216">
        <f>K256+L256</f>
        <v>0</v>
      </c>
      <c s="216"/>
      <c s="219">
        <f>K256+N256</f>
        <v>0</v>
      </c>
      <c s="216"/>
      <c s="219">
        <f>M256+P256</f>
        <v>0</v>
      </c>
      <c s="216"/>
      <c s="219">
        <f>O256+R256</f>
        <v>0</v>
      </c>
      <c s="31"/>
      <c s="32"/>
      <c s="32"/>
    </row>
    <row r="257" spans="1:22" s="33" customFormat="1" ht="25.5" hidden="1">
      <c r="A257" s="292" t="s">
        <v>1047</v>
      </c>
      <c s="36" t="s">
        <v>657</v>
      </c>
      <c s="36" t="s">
        <v>452</v>
      </c>
      <c s="36" t="s">
        <v>414</v>
      </c>
      <c s="36" t="s">
        <v>679</v>
      </c>
      <c s="42"/>
      <c s="44">
        <f t="shared" si="117" ref="G257:S257">G258</f>
        <v>0</v>
      </c>
      <c s="35">
        <f t="shared" si="117"/>
        <v>0</v>
      </c>
      <c s="35">
        <f t="shared" si="117"/>
        <v>0</v>
      </c>
      <c s="170">
        <f t="shared" si="117"/>
        <v>0</v>
      </c>
      <c s="218">
        <f t="shared" si="117"/>
        <v>0</v>
      </c>
      <c s="216">
        <f t="shared" si="117"/>
        <v>0</v>
      </c>
      <c s="216">
        <f t="shared" si="117"/>
        <v>0</v>
      </c>
      <c s="216">
        <f t="shared" si="117"/>
        <v>0</v>
      </c>
      <c s="219">
        <f t="shared" si="117"/>
        <v>0</v>
      </c>
      <c s="216">
        <f t="shared" si="117"/>
        <v>0</v>
      </c>
      <c s="219">
        <f t="shared" si="117"/>
        <v>0</v>
      </c>
      <c s="216">
        <f t="shared" si="117"/>
        <v>0</v>
      </c>
      <c s="219">
        <f t="shared" si="117"/>
        <v>0</v>
      </c>
      <c s="31"/>
      <c s="32"/>
      <c s="32"/>
    </row>
    <row r="258" spans="1:22" s="33" customFormat="1" ht="12.75" hidden="1">
      <c r="A258" s="292" t="s">
        <v>851</v>
      </c>
      <c s="36" t="s">
        <v>657</v>
      </c>
      <c s="36" t="s">
        <v>452</v>
      </c>
      <c s="36" t="s">
        <v>414</v>
      </c>
      <c s="36" t="s">
        <v>679</v>
      </c>
      <c s="42" t="s">
        <v>852</v>
      </c>
      <c s="39"/>
      <c s="35"/>
      <c s="35">
        <f>G258+H258</f>
        <v>0</v>
      </c>
      <c s="170"/>
      <c s="218">
        <f>I258+J258</f>
        <v>0</v>
      </c>
      <c s="216"/>
      <c s="216">
        <f>K258+L258</f>
        <v>0</v>
      </c>
      <c s="216"/>
      <c s="219">
        <f>K258+N258</f>
        <v>0</v>
      </c>
      <c s="216"/>
      <c s="219">
        <f>M258+P258</f>
        <v>0</v>
      </c>
      <c s="216"/>
      <c s="219">
        <f>O258+R258</f>
        <v>0</v>
      </c>
      <c s="31"/>
      <c s="32"/>
      <c s="32"/>
    </row>
    <row r="259" spans="1:22" s="41" customFormat="1" ht="25.5">
      <c r="A259" s="292" t="s">
        <v>680</v>
      </c>
      <c s="36" t="s">
        <v>657</v>
      </c>
      <c s="36" t="s">
        <v>452</v>
      </c>
      <c s="36" t="s">
        <v>414</v>
      </c>
      <c s="36" t="s">
        <v>673</v>
      </c>
      <c s="42"/>
      <c s="44">
        <f>G273+G260</f>
        <v>0</v>
      </c>
      <c s="44">
        <f t="shared" si="118" ref="H259:O259">H273+H260</f>
        <v>0</v>
      </c>
      <c s="44">
        <f t="shared" si="118"/>
        <v>0</v>
      </c>
      <c s="181">
        <f t="shared" si="118"/>
        <v>0</v>
      </c>
      <c s="222">
        <f t="shared" si="118"/>
        <v>0</v>
      </c>
      <c s="227">
        <f>L273+L260</f>
        <v>0</v>
      </c>
      <c s="227">
        <f>M273+M260</f>
        <v>0</v>
      </c>
      <c s="227">
        <f t="shared" si="118"/>
        <v>2250</v>
      </c>
      <c s="245">
        <f t="shared" si="118"/>
        <v>2250</v>
      </c>
      <c s="227">
        <f>P273+P260</f>
        <v>0</v>
      </c>
      <c s="245">
        <f>Q273+Q260</f>
        <v>2250</v>
      </c>
      <c s="227">
        <f>R273+R260</f>
        <v>0</v>
      </c>
      <c s="245">
        <f>S273+S260</f>
        <v>2250</v>
      </c>
      <c s="31"/>
      <c s="40"/>
      <c s="40"/>
    </row>
    <row r="260" spans="1:22" s="41" customFormat="1" ht="38.25" hidden="1">
      <c r="A260" s="292" t="s">
        <v>681</v>
      </c>
      <c s="36" t="s">
        <v>657</v>
      </c>
      <c s="36" t="s">
        <v>452</v>
      </c>
      <c s="36" t="s">
        <v>414</v>
      </c>
      <c s="36" t="s">
        <v>682</v>
      </c>
      <c s="42"/>
      <c s="44">
        <f>G272</f>
        <v>0</v>
      </c>
      <c s="44">
        <f t="shared" si="119" ref="H260:O260">H272</f>
        <v>0</v>
      </c>
      <c s="44">
        <f t="shared" si="119"/>
        <v>0</v>
      </c>
      <c s="181">
        <f t="shared" si="119"/>
        <v>0</v>
      </c>
      <c s="222">
        <f t="shared" si="119"/>
        <v>0</v>
      </c>
      <c s="227">
        <f>L272</f>
        <v>0</v>
      </c>
      <c s="227">
        <f>M272</f>
        <v>0</v>
      </c>
      <c s="227">
        <f t="shared" si="119"/>
        <v>0</v>
      </c>
      <c s="245">
        <f t="shared" si="119"/>
        <v>0</v>
      </c>
      <c s="227">
        <f>P272</f>
        <v>0</v>
      </c>
      <c s="245">
        <f>Q272</f>
        <v>0</v>
      </c>
      <c s="227">
        <f>R272</f>
        <v>0</v>
      </c>
      <c s="245">
        <f>S272</f>
        <v>0</v>
      </c>
      <c s="31"/>
      <c s="40"/>
      <c s="40"/>
    </row>
    <row r="261" spans="1:22" s="33" customFormat="1" ht="12.75" hidden="1">
      <c r="A261" s="292" t="s">
        <v>853</v>
      </c>
      <c s="36" t="s">
        <v>657</v>
      </c>
      <c s="36" t="s">
        <v>452</v>
      </c>
      <c s="36" t="s">
        <v>414</v>
      </c>
      <c s="36" t="s">
        <v>674</v>
      </c>
      <c s="42" t="s">
        <v>854</v>
      </c>
      <c s="39"/>
      <c s="35"/>
      <c s="35">
        <f>G261+H261</f>
        <v>0</v>
      </c>
      <c s="170"/>
      <c s="218">
        <f>I261+J261</f>
        <v>0</v>
      </c>
      <c s="216"/>
      <c s="216">
        <f>K261+L261</f>
        <v>0</v>
      </c>
      <c s="216"/>
      <c s="219">
        <f>K261+N261</f>
        <v>0</v>
      </c>
      <c s="216"/>
      <c s="219">
        <f>M261+P261</f>
        <v>0</v>
      </c>
      <c s="216"/>
      <c s="219">
        <f>O261+R261</f>
        <v>0</v>
      </c>
      <c s="45"/>
      <c s="32"/>
      <c s="32"/>
    </row>
    <row r="262" spans="1:22" s="33" customFormat="1" ht="12.75" hidden="1">
      <c r="A262" s="292" t="s">
        <v>1041</v>
      </c>
      <c s="36" t="s">
        <v>657</v>
      </c>
      <c s="36" t="s">
        <v>452</v>
      </c>
      <c s="36" t="s">
        <v>414</v>
      </c>
      <c s="36" t="s">
        <v>674</v>
      </c>
      <c s="42" t="s">
        <v>1042</v>
      </c>
      <c s="39"/>
      <c s="35"/>
      <c s="35">
        <f>G262+H262</f>
        <v>0</v>
      </c>
      <c s="170"/>
      <c s="218">
        <f>I262+J262</f>
        <v>0</v>
      </c>
      <c s="216"/>
      <c s="216">
        <f>K262+L262</f>
        <v>0</v>
      </c>
      <c s="216"/>
      <c s="219">
        <f>K262+N262</f>
        <v>0</v>
      </c>
      <c s="216"/>
      <c s="219">
        <f>M262+P262</f>
        <v>0</v>
      </c>
      <c s="216"/>
      <c s="219">
        <f>O262+R262</f>
        <v>0</v>
      </c>
      <c s="45"/>
      <c s="32"/>
      <c s="32"/>
    </row>
    <row r="263" spans="1:22" s="33" customFormat="1" ht="25.5" hidden="1">
      <c r="A263" s="292" t="s">
        <v>1047</v>
      </c>
      <c s="36" t="s">
        <v>657</v>
      </c>
      <c s="36" t="s">
        <v>452</v>
      </c>
      <c s="36" t="s">
        <v>414</v>
      </c>
      <c s="36" t="s">
        <v>674</v>
      </c>
      <c s="42"/>
      <c s="44">
        <f t="shared" si="120" ref="G263:S263">G264</f>
        <v>0</v>
      </c>
      <c s="35">
        <f t="shared" si="120"/>
        <v>0</v>
      </c>
      <c s="35">
        <f t="shared" si="120"/>
        <v>0</v>
      </c>
      <c s="170">
        <f t="shared" si="120"/>
        <v>0</v>
      </c>
      <c s="218">
        <f t="shared" si="120"/>
        <v>0</v>
      </c>
      <c s="216">
        <f t="shared" si="120"/>
        <v>0</v>
      </c>
      <c s="216">
        <f t="shared" si="120"/>
        <v>0</v>
      </c>
      <c s="216">
        <f t="shared" si="120"/>
        <v>0</v>
      </c>
      <c s="219">
        <f t="shared" si="120"/>
        <v>0</v>
      </c>
      <c s="216">
        <f t="shared" si="120"/>
        <v>0</v>
      </c>
      <c s="219">
        <f t="shared" si="120"/>
        <v>0</v>
      </c>
      <c s="216">
        <f t="shared" si="120"/>
        <v>0</v>
      </c>
      <c s="219">
        <f t="shared" si="120"/>
        <v>0</v>
      </c>
      <c s="45"/>
      <c s="32"/>
      <c s="32"/>
    </row>
    <row r="264" spans="1:22" s="33" customFormat="1" ht="12.75" hidden="1">
      <c r="A264" s="292" t="s">
        <v>851</v>
      </c>
      <c s="36" t="s">
        <v>657</v>
      </c>
      <c s="36" t="s">
        <v>452</v>
      </c>
      <c s="36" t="s">
        <v>414</v>
      </c>
      <c s="36" t="s">
        <v>674</v>
      </c>
      <c s="42" t="s">
        <v>852</v>
      </c>
      <c s="39"/>
      <c s="35"/>
      <c s="35">
        <f>G264+H264</f>
        <v>0</v>
      </c>
      <c s="170"/>
      <c s="218">
        <f>I264+J264</f>
        <v>0</v>
      </c>
      <c s="216"/>
      <c s="216">
        <f>K264+L264</f>
        <v>0</v>
      </c>
      <c s="216"/>
      <c s="219">
        <f>K264+N264</f>
        <v>0</v>
      </c>
      <c s="216"/>
      <c s="219">
        <f>M264+P264</f>
        <v>0</v>
      </c>
      <c s="216"/>
      <c s="219">
        <f>O264+R264</f>
        <v>0</v>
      </c>
      <c s="45"/>
      <c s="32"/>
      <c s="32"/>
    </row>
    <row r="265" spans="1:22" s="33" customFormat="1" ht="25.5" hidden="1">
      <c r="A265" s="292" t="s">
        <v>683</v>
      </c>
      <c s="36" t="s">
        <v>657</v>
      </c>
      <c s="36" t="s">
        <v>452</v>
      </c>
      <c s="36" t="s">
        <v>414</v>
      </c>
      <c s="36" t="s">
        <v>674</v>
      </c>
      <c s="42"/>
      <c s="44">
        <f t="shared" si="121" ref="G265:S265">G266</f>
        <v>0</v>
      </c>
      <c s="35">
        <f t="shared" si="121"/>
        <v>0</v>
      </c>
      <c s="35">
        <f t="shared" si="121"/>
        <v>0</v>
      </c>
      <c s="170">
        <f t="shared" si="121"/>
        <v>0</v>
      </c>
      <c s="218">
        <f t="shared" si="121"/>
        <v>0</v>
      </c>
      <c s="216">
        <f t="shared" si="121"/>
        <v>0</v>
      </c>
      <c s="216">
        <f t="shared" si="121"/>
        <v>0</v>
      </c>
      <c s="216">
        <f t="shared" si="121"/>
        <v>0</v>
      </c>
      <c s="219">
        <f t="shared" si="121"/>
        <v>0</v>
      </c>
      <c s="216">
        <f t="shared" si="121"/>
        <v>0</v>
      </c>
      <c s="219">
        <f t="shared" si="121"/>
        <v>0</v>
      </c>
      <c s="216">
        <f t="shared" si="121"/>
        <v>0</v>
      </c>
      <c s="219">
        <f t="shared" si="121"/>
        <v>0</v>
      </c>
      <c s="45"/>
      <c s="32"/>
      <c s="32"/>
    </row>
    <row r="266" spans="1:22" s="33" customFormat="1" ht="12.75" hidden="1">
      <c r="A266" s="292" t="s">
        <v>849</v>
      </c>
      <c s="36" t="s">
        <v>657</v>
      </c>
      <c s="36" t="s">
        <v>452</v>
      </c>
      <c s="36" t="s">
        <v>414</v>
      </c>
      <c s="36" t="s">
        <v>674</v>
      </c>
      <c s="42"/>
      <c s="44">
        <f>G267</f>
        <v>0</v>
      </c>
      <c s="35">
        <f t="shared" si="122" ref="H266:O266">H267+H270+H268+H269</f>
        <v>0</v>
      </c>
      <c s="35">
        <f t="shared" si="122"/>
        <v>0</v>
      </c>
      <c s="170">
        <f t="shared" si="122"/>
        <v>0</v>
      </c>
      <c s="218">
        <f t="shared" si="122"/>
        <v>0</v>
      </c>
      <c s="216">
        <f>L267+L270+L268+L269</f>
        <v>0</v>
      </c>
      <c s="216">
        <f>M267+M270+M268+M269</f>
        <v>0</v>
      </c>
      <c s="216">
        <f t="shared" si="122"/>
        <v>0</v>
      </c>
      <c s="219">
        <f t="shared" si="122"/>
        <v>0</v>
      </c>
      <c s="216">
        <f>P267+P270+P268+P269</f>
        <v>0</v>
      </c>
      <c s="219">
        <f>Q267+Q270+Q268+Q269</f>
        <v>0</v>
      </c>
      <c s="216">
        <f>R267+R270+R268+R269</f>
        <v>0</v>
      </c>
      <c s="219">
        <f>S267+S270+S268+S269</f>
        <v>0</v>
      </c>
      <c s="45"/>
      <c s="32"/>
      <c s="32"/>
    </row>
    <row r="267" spans="1:22" s="33" customFormat="1" ht="12.75" hidden="1">
      <c r="A267" s="292" t="s">
        <v>851</v>
      </c>
      <c s="36" t="s">
        <v>657</v>
      </c>
      <c s="36" t="s">
        <v>452</v>
      </c>
      <c s="36" t="s">
        <v>414</v>
      </c>
      <c s="36" t="s">
        <v>674</v>
      </c>
      <c s="42" t="s">
        <v>852</v>
      </c>
      <c s="39"/>
      <c s="35"/>
      <c s="35">
        <f>G267+H267</f>
        <v>0</v>
      </c>
      <c s="170"/>
      <c s="218">
        <f>I267+J267</f>
        <v>0</v>
      </c>
      <c s="216"/>
      <c s="216">
        <f>K267+L267</f>
        <v>0</v>
      </c>
      <c s="216"/>
      <c s="219">
        <f>K267+N267</f>
        <v>0</v>
      </c>
      <c s="216"/>
      <c s="219">
        <f>M267+P267</f>
        <v>0</v>
      </c>
      <c s="216"/>
      <c s="219">
        <f>O267+R267</f>
        <v>0</v>
      </c>
      <c s="45"/>
      <c s="32"/>
      <c s="32"/>
    </row>
    <row r="268" spans="1:22" s="33" customFormat="1" ht="12.75" hidden="1">
      <c r="A268" s="292" t="s">
        <v>853</v>
      </c>
      <c s="36" t="s">
        <v>657</v>
      </c>
      <c s="36" t="s">
        <v>452</v>
      </c>
      <c s="36" t="s">
        <v>414</v>
      </c>
      <c s="36" t="s">
        <v>674</v>
      </c>
      <c s="42" t="s">
        <v>854</v>
      </c>
      <c s="39"/>
      <c s="35"/>
      <c s="35">
        <f>G268+H268</f>
        <v>0</v>
      </c>
      <c s="170"/>
      <c s="218">
        <f>I268+J268</f>
        <v>0</v>
      </c>
      <c s="216"/>
      <c s="216">
        <f>K268+L268</f>
        <v>0</v>
      </c>
      <c s="216"/>
      <c s="219">
        <f>K268+N268</f>
        <v>0</v>
      </c>
      <c s="216"/>
      <c s="219">
        <f>M268+P268</f>
        <v>0</v>
      </c>
      <c s="216"/>
      <c s="219">
        <f>O268+R268</f>
        <v>0</v>
      </c>
      <c s="45"/>
      <c s="32"/>
      <c s="32"/>
    </row>
    <row r="269" spans="1:22" s="33" customFormat="1" ht="12.75" hidden="1">
      <c r="A269" s="292" t="s">
        <v>1041</v>
      </c>
      <c s="36" t="s">
        <v>657</v>
      </c>
      <c s="36" t="s">
        <v>452</v>
      </c>
      <c s="36" t="s">
        <v>414</v>
      </c>
      <c s="36" t="s">
        <v>674</v>
      </c>
      <c s="42" t="s">
        <v>1042</v>
      </c>
      <c s="39"/>
      <c s="35"/>
      <c s="35">
        <f>G269+H269</f>
        <v>0</v>
      </c>
      <c s="170"/>
      <c s="218">
        <f>I269+J269</f>
        <v>0</v>
      </c>
      <c s="216"/>
      <c s="216">
        <f>K269+L269</f>
        <v>0</v>
      </c>
      <c s="216"/>
      <c s="219">
        <f>K269+N269</f>
        <v>0</v>
      </c>
      <c s="216"/>
      <c s="219">
        <f>M269+P269</f>
        <v>0</v>
      </c>
      <c s="216"/>
      <c s="219">
        <f>O269+R269</f>
        <v>0</v>
      </c>
      <c s="45"/>
      <c s="32"/>
      <c s="32"/>
    </row>
    <row r="270" spans="1:22" s="33" customFormat="1" ht="25.5" hidden="1">
      <c r="A270" s="292" t="s">
        <v>1047</v>
      </c>
      <c s="36" t="s">
        <v>657</v>
      </c>
      <c s="36" t="s">
        <v>452</v>
      </c>
      <c s="36" t="s">
        <v>414</v>
      </c>
      <c s="36" t="s">
        <v>674</v>
      </c>
      <c s="42"/>
      <c s="44">
        <f t="shared" si="123" ref="G270:S270">G271</f>
        <v>0</v>
      </c>
      <c s="37">
        <f t="shared" si="123"/>
        <v>0</v>
      </c>
      <c s="37">
        <f t="shared" si="123"/>
        <v>0</v>
      </c>
      <c s="173">
        <f t="shared" si="123"/>
        <v>0</v>
      </c>
      <c s="222">
        <f t="shared" si="123"/>
        <v>0</v>
      </c>
      <c s="220">
        <f t="shared" si="123"/>
        <v>0</v>
      </c>
      <c s="220">
        <f t="shared" si="123"/>
        <v>0</v>
      </c>
      <c s="220">
        <f t="shared" si="123"/>
        <v>0</v>
      </c>
      <c s="223">
        <f t="shared" si="123"/>
        <v>0</v>
      </c>
      <c s="220">
        <f t="shared" si="123"/>
        <v>0</v>
      </c>
      <c s="223">
        <f t="shared" si="123"/>
        <v>0</v>
      </c>
      <c s="220">
        <f t="shared" si="123"/>
        <v>0</v>
      </c>
      <c s="223">
        <f t="shared" si="123"/>
        <v>0</v>
      </c>
      <c s="45"/>
      <c s="32"/>
      <c s="32"/>
    </row>
    <row r="271" spans="1:22" s="33" customFormat="1" ht="12.75" hidden="1">
      <c r="A271" s="292" t="s">
        <v>851</v>
      </c>
      <c s="36" t="s">
        <v>657</v>
      </c>
      <c s="36" t="s">
        <v>452</v>
      </c>
      <c s="36" t="s">
        <v>414</v>
      </c>
      <c s="36" t="s">
        <v>674</v>
      </c>
      <c s="42" t="s">
        <v>852</v>
      </c>
      <c s="39"/>
      <c s="35"/>
      <c s="35">
        <f>G271+H271</f>
        <v>0</v>
      </c>
      <c s="170"/>
      <c s="218">
        <f>I271+J271</f>
        <v>0</v>
      </c>
      <c s="216"/>
      <c s="216">
        <f>K271+L271</f>
        <v>0</v>
      </c>
      <c s="216"/>
      <c s="219">
        <f>K271+N271</f>
        <v>0</v>
      </c>
      <c s="216"/>
      <c s="219">
        <f>M271+P271</f>
        <v>0</v>
      </c>
      <c s="216"/>
      <c s="219">
        <f>O271+R271</f>
        <v>0</v>
      </c>
      <c s="45"/>
      <c s="32"/>
      <c s="32"/>
    </row>
    <row r="272" spans="1:22" s="41" customFormat="1" ht="25.5" hidden="1">
      <c r="A272" s="292" t="s">
        <v>684</v>
      </c>
      <c s="36" t="s">
        <v>657</v>
      </c>
      <c s="36" t="s">
        <v>452</v>
      </c>
      <c s="36" t="s">
        <v>414</v>
      </c>
      <c s="36" t="s">
        <v>682</v>
      </c>
      <c s="42" t="s">
        <v>685</v>
      </c>
      <c s="68">
        <v>0</v>
      </c>
      <c s="68">
        <v>0</v>
      </c>
      <c s="35">
        <f>G272+H272</f>
        <v>0</v>
      </c>
      <c s="173">
        <v>0</v>
      </c>
      <c s="218">
        <f>I272+J272</f>
        <v>0</v>
      </c>
      <c s="220">
        <v>0</v>
      </c>
      <c s="216">
        <f>K272+L272</f>
        <v>0</v>
      </c>
      <c s="224">
        <v>0</v>
      </c>
      <c s="219">
        <f>K272+N272</f>
        <v>0</v>
      </c>
      <c s="224">
        <v>0</v>
      </c>
      <c s="219">
        <f>M272+P272</f>
        <v>0</v>
      </c>
      <c s="224">
        <v>0</v>
      </c>
      <c s="219">
        <f>O272+R272</f>
        <v>0</v>
      </c>
      <c s="31" t="s">
        <v>686</v>
      </c>
      <c s="40" t="s">
        <v>687</v>
      </c>
      <c s="40" t="s">
        <v>688</v>
      </c>
    </row>
    <row r="273" spans="1:22" s="41" customFormat="1" ht="12.75">
      <c r="A273" s="292" t="s">
        <v>849</v>
      </c>
      <c s="36" t="s">
        <v>657</v>
      </c>
      <c s="36" t="s">
        <v>452</v>
      </c>
      <c s="36" t="s">
        <v>414</v>
      </c>
      <c s="36" t="s">
        <v>674</v>
      </c>
      <c s="42"/>
      <c s="44">
        <f>G285+G286+G287+G288+G289+G290+G291</f>
        <v>0</v>
      </c>
      <c s="44">
        <f t="shared" si="124" ref="H273:O273">H285+H286+H287+H288+H289+H290+H291</f>
        <v>0</v>
      </c>
      <c s="44">
        <f t="shared" si="124"/>
        <v>0</v>
      </c>
      <c s="181">
        <f t="shared" si="124"/>
        <v>0</v>
      </c>
      <c s="222">
        <f t="shared" si="124"/>
        <v>0</v>
      </c>
      <c s="227">
        <f>L285+L286+L287+L288+L289+L290+L291</f>
        <v>0</v>
      </c>
      <c s="227">
        <f>M285+M286+M287+M288+M289+M290+M291</f>
        <v>0</v>
      </c>
      <c s="227">
        <f t="shared" si="124"/>
        <v>2250</v>
      </c>
      <c s="245">
        <f t="shared" si="124"/>
        <v>2250</v>
      </c>
      <c s="227">
        <f>P285+P286+P287+P288+P289+P290+P291</f>
        <v>0</v>
      </c>
      <c s="245">
        <f>Q285+Q286+Q287+Q288+Q289+Q290+Q291</f>
        <v>2250</v>
      </c>
      <c s="227">
        <f>R285+R286+R287+R288+R289+R290+R291</f>
        <v>0</v>
      </c>
      <c s="245">
        <f>S285+S286+S287+S288+S289+S290+S291</f>
        <v>2250</v>
      </c>
      <c s="31"/>
      <c s="40"/>
      <c s="40"/>
    </row>
    <row r="274" spans="1:22" s="33" customFormat="1" ht="12.75" hidden="1">
      <c r="A274" s="292" t="s">
        <v>853</v>
      </c>
      <c s="36" t="s">
        <v>657</v>
      </c>
      <c s="36" t="s">
        <v>452</v>
      </c>
      <c s="36" t="s">
        <v>414</v>
      </c>
      <c s="36" t="s">
        <v>674</v>
      </c>
      <c s="42" t="s">
        <v>854</v>
      </c>
      <c s="39"/>
      <c s="35"/>
      <c s="35">
        <f>G274+H274</f>
        <v>0</v>
      </c>
      <c s="170"/>
      <c s="218">
        <f>I274+J274</f>
        <v>0</v>
      </c>
      <c s="216"/>
      <c s="216">
        <f>K274+L274</f>
        <v>0</v>
      </c>
      <c s="216"/>
      <c s="219">
        <f>K274+N274</f>
        <v>0</v>
      </c>
      <c s="216"/>
      <c s="219">
        <f>M274+P274</f>
        <v>0</v>
      </c>
      <c s="216"/>
      <c s="219">
        <f>O274+R274</f>
        <v>0</v>
      </c>
      <c s="45"/>
      <c s="32"/>
      <c s="32"/>
    </row>
    <row r="275" spans="1:22" s="33" customFormat="1" ht="12.75" hidden="1">
      <c r="A275" s="292" t="s">
        <v>1041</v>
      </c>
      <c s="36" t="s">
        <v>657</v>
      </c>
      <c s="36" t="s">
        <v>452</v>
      </c>
      <c s="36" t="s">
        <v>414</v>
      </c>
      <c s="36" t="s">
        <v>674</v>
      </c>
      <c s="42" t="s">
        <v>1042</v>
      </c>
      <c s="39"/>
      <c s="35"/>
      <c s="35">
        <f>G275+H275</f>
        <v>0</v>
      </c>
      <c s="170"/>
      <c s="218">
        <f>I275+J275</f>
        <v>0</v>
      </c>
      <c s="216"/>
      <c s="216">
        <f>K275+L275</f>
        <v>0</v>
      </c>
      <c s="216"/>
      <c s="219">
        <f>K275+N275</f>
        <v>0</v>
      </c>
      <c s="216"/>
      <c s="219">
        <f>M275+P275</f>
        <v>0</v>
      </c>
      <c s="216"/>
      <c s="219">
        <f>O275+R275</f>
        <v>0</v>
      </c>
      <c s="45"/>
      <c s="32"/>
      <c s="32"/>
    </row>
    <row r="276" spans="1:22" s="33" customFormat="1" ht="25.5" hidden="1">
      <c r="A276" s="292" t="s">
        <v>1047</v>
      </c>
      <c s="36" t="s">
        <v>657</v>
      </c>
      <c s="36" t="s">
        <v>452</v>
      </c>
      <c s="36" t="s">
        <v>414</v>
      </c>
      <c s="36" t="s">
        <v>674</v>
      </c>
      <c s="42"/>
      <c s="44">
        <f t="shared" si="125" ref="G276:S276">G277</f>
        <v>0</v>
      </c>
      <c s="35">
        <f t="shared" si="125"/>
        <v>0</v>
      </c>
      <c s="35">
        <f t="shared" si="125"/>
        <v>0</v>
      </c>
      <c s="170">
        <f t="shared" si="125"/>
        <v>0</v>
      </c>
      <c s="218">
        <f t="shared" si="125"/>
        <v>0</v>
      </c>
      <c s="216">
        <f t="shared" si="125"/>
        <v>0</v>
      </c>
      <c s="216">
        <f t="shared" si="125"/>
        <v>0</v>
      </c>
      <c s="216">
        <f t="shared" si="125"/>
        <v>0</v>
      </c>
      <c s="219">
        <f t="shared" si="125"/>
        <v>0</v>
      </c>
      <c s="216">
        <f t="shared" si="125"/>
        <v>0</v>
      </c>
      <c s="219">
        <f t="shared" si="125"/>
        <v>0</v>
      </c>
      <c s="216">
        <f t="shared" si="125"/>
        <v>0</v>
      </c>
      <c s="219">
        <f t="shared" si="125"/>
        <v>0</v>
      </c>
      <c s="45"/>
      <c s="32"/>
      <c s="32"/>
    </row>
    <row r="277" spans="1:22" s="33" customFormat="1" ht="12.75" hidden="1">
      <c r="A277" s="292" t="s">
        <v>851</v>
      </c>
      <c s="36" t="s">
        <v>657</v>
      </c>
      <c s="36" t="s">
        <v>452</v>
      </c>
      <c s="36" t="s">
        <v>414</v>
      </c>
      <c s="36" t="s">
        <v>674</v>
      </c>
      <c s="42" t="s">
        <v>852</v>
      </c>
      <c s="39"/>
      <c s="35"/>
      <c s="35">
        <f>G277+H277</f>
        <v>0</v>
      </c>
      <c s="170"/>
      <c s="218">
        <f>I277+J277</f>
        <v>0</v>
      </c>
      <c s="216"/>
      <c s="216">
        <f>K277+L277</f>
        <v>0</v>
      </c>
      <c s="216"/>
      <c s="219">
        <f>K277+N277</f>
        <v>0</v>
      </c>
      <c s="216"/>
      <c s="219">
        <f>M277+P277</f>
        <v>0</v>
      </c>
      <c s="216"/>
      <c s="219">
        <f>O277+R277</f>
        <v>0</v>
      </c>
      <c s="45"/>
      <c s="32"/>
      <c s="32"/>
    </row>
    <row r="278" spans="1:22" s="33" customFormat="1" ht="25.5" hidden="1">
      <c r="A278" s="292" t="s">
        <v>683</v>
      </c>
      <c s="36" t="s">
        <v>657</v>
      </c>
      <c s="36" t="s">
        <v>452</v>
      </c>
      <c s="36" t="s">
        <v>414</v>
      </c>
      <c s="36" t="s">
        <v>674</v>
      </c>
      <c s="42"/>
      <c s="44">
        <f t="shared" si="126" ref="G278:S278">G279</f>
        <v>0</v>
      </c>
      <c s="35">
        <f t="shared" si="126"/>
        <v>0</v>
      </c>
      <c s="35">
        <f t="shared" si="126"/>
        <v>0</v>
      </c>
      <c s="170">
        <f t="shared" si="126"/>
        <v>0</v>
      </c>
      <c s="218">
        <f t="shared" si="126"/>
        <v>0</v>
      </c>
      <c s="216">
        <f t="shared" si="126"/>
        <v>0</v>
      </c>
      <c s="216">
        <f t="shared" si="126"/>
        <v>0</v>
      </c>
      <c s="216">
        <f t="shared" si="126"/>
        <v>0</v>
      </c>
      <c s="219">
        <f t="shared" si="126"/>
        <v>0</v>
      </c>
      <c s="216">
        <f t="shared" si="126"/>
        <v>0</v>
      </c>
      <c s="219">
        <f t="shared" si="126"/>
        <v>0</v>
      </c>
      <c s="216">
        <f t="shared" si="126"/>
        <v>0</v>
      </c>
      <c s="219">
        <f t="shared" si="126"/>
        <v>0</v>
      </c>
      <c s="45"/>
      <c s="32"/>
      <c s="32"/>
    </row>
    <row r="279" spans="1:22" s="33" customFormat="1" ht="12.75" hidden="1">
      <c r="A279" s="292" t="s">
        <v>849</v>
      </c>
      <c s="36" t="s">
        <v>657</v>
      </c>
      <c s="36" t="s">
        <v>452</v>
      </c>
      <c s="36" t="s">
        <v>414</v>
      </c>
      <c s="36" t="s">
        <v>674</v>
      </c>
      <c s="42"/>
      <c s="44">
        <f>G280</f>
        <v>0</v>
      </c>
      <c s="35">
        <f t="shared" si="127" ref="H279:O279">H280+H283+H281+H282</f>
        <v>0</v>
      </c>
      <c s="35">
        <f t="shared" si="127"/>
        <v>0</v>
      </c>
      <c s="170">
        <f t="shared" si="127"/>
        <v>0</v>
      </c>
      <c s="218">
        <f t="shared" si="127"/>
        <v>0</v>
      </c>
      <c s="216">
        <f>L280+L283+L281+L282</f>
        <v>0</v>
      </c>
      <c s="216">
        <f>M280+M283+M281+M282</f>
        <v>0</v>
      </c>
      <c s="216">
        <f t="shared" si="127"/>
        <v>0</v>
      </c>
      <c s="219">
        <f t="shared" si="127"/>
        <v>0</v>
      </c>
      <c s="216">
        <f>P280+P283+P281+P282</f>
        <v>0</v>
      </c>
      <c s="219">
        <f>Q280+Q283+Q281+Q282</f>
        <v>0</v>
      </c>
      <c s="216">
        <f>R280+R283+R281+R282</f>
        <v>0</v>
      </c>
      <c s="219">
        <f>S280+S283+S281+S282</f>
        <v>0</v>
      </c>
      <c s="45"/>
      <c s="32"/>
      <c s="32"/>
    </row>
    <row r="280" spans="1:22" s="33" customFormat="1" ht="12.75" hidden="1">
      <c r="A280" s="292" t="s">
        <v>851</v>
      </c>
      <c s="36" t="s">
        <v>657</v>
      </c>
      <c s="36" t="s">
        <v>452</v>
      </c>
      <c s="36" t="s">
        <v>414</v>
      </c>
      <c s="36" t="s">
        <v>674</v>
      </c>
      <c s="42" t="s">
        <v>852</v>
      </c>
      <c s="39"/>
      <c s="35"/>
      <c s="35">
        <f>G280+H280</f>
        <v>0</v>
      </c>
      <c s="170"/>
      <c s="218">
        <f>I280+J280</f>
        <v>0</v>
      </c>
      <c s="216"/>
      <c s="216">
        <f>K280+L280</f>
        <v>0</v>
      </c>
      <c s="216"/>
      <c s="219">
        <f>K280+N280</f>
        <v>0</v>
      </c>
      <c s="216"/>
      <c s="219">
        <f>M280+P280</f>
        <v>0</v>
      </c>
      <c s="216"/>
      <c s="219">
        <f>O280+R280</f>
        <v>0</v>
      </c>
      <c s="45"/>
      <c s="32"/>
      <c s="32"/>
    </row>
    <row r="281" spans="1:22" s="33" customFormat="1" ht="12.75" hidden="1">
      <c r="A281" s="292" t="s">
        <v>853</v>
      </c>
      <c s="36" t="s">
        <v>657</v>
      </c>
      <c s="36" t="s">
        <v>452</v>
      </c>
      <c s="36" t="s">
        <v>414</v>
      </c>
      <c s="36" t="s">
        <v>674</v>
      </c>
      <c s="42" t="s">
        <v>854</v>
      </c>
      <c s="39"/>
      <c s="35"/>
      <c s="35">
        <f>G281+H281</f>
        <v>0</v>
      </c>
      <c s="170"/>
      <c s="218">
        <f>I281+J281</f>
        <v>0</v>
      </c>
      <c s="216"/>
      <c s="216">
        <f>K281+L281</f>
        <v>0</v>
      </c>
      <c s="216"/>
      <c s="219">
        <f>K281+N281</f>
        <v>0</v>
      </c>
      <c s="216"/>
      <c s="219">
        <f>M281+P281</f>
        <v>0</v>
      </c>
      <c s="216"/>
      <c s="219">
        <f>O281+R281</f>
        <v>0</v>
      </c>
      <c s="45"/>
      <c s="32"/>
      <c s="32"/>
    </row>
    <row r="282" spans="1:22" s="33" customFormat="1" ht="12.75" hidden="1">
      <c r="A282" s="292" t="s">
        <v>1041</v>
      </c>
      <c s="36" t="s">
        <v>657</v>
      </c>
      <c s="36" t="s">
        <v>452</v>
      </c>
      <c s="36" t="s">
        <v>414</v>
      </c>
      <c s="36" t="s">
        <v>674</v>
      </c>
      <c s="42" t="s">
        <v>1042</v>
      </c>
      <c s="39"/>
      <c s="35"/>
      <c s="35">
        <f>G282+H282</f>
        <v>0</v>
      </c>
      <c s="170"/>
      <c s="218">
        <f>I282+J282</f>
        <v>0</v>
      </c>
      <c s="216"/>
      <c s="216">
        <f>K282+L282</f>
        <v>0</v>
      </c>
      <c s="216"/>
      <c s="219">
        <f>K282+N282</f>
        <v>0</v>
      </c>
      <c s="216"/>
      <c s="219">
        <f>M282+P282</f>
        <v>0</v>
      </c>
      <c s="216"/>
      <c s="219">
        <f>O282+R282</f>
        <v>0</v>
      </c>
      <c s="45"/>
      <c s="32"/>
      <c s="32"/>
    </row>
    <row r="283" spans="1:22" s="33" customFormat="1" ht="25.5" hidden="1">
      <c r="A283" s="292" t="s">
        <v>1047</v>
      </c>
      <c s="36" t="s">
        <v>657</v>
      </c>
      <c s="36" t="s">
        <v>452</v>
      </c>
      <c s="36" t="s">
        <v>414</v>
      </c>
      <c s="36" t="s">
        <v>674</v>
      </c>
      <c s="42"/>
      <c s="44">
        <f t="shared" si="128" ref="G283:S283">G284</f>
        <v>0</v>
      </c>
      <c s="37">
        <f t="shared" si="128"/>
        <v>0</v>
      </c>
      <c s="37">
        <f t="shared" si="128"/>
        <v>0</v>
      </c>
      <c s="173">
        <f t="shared" si="128"/>
        <v>0</v>
      </c>
      <c s="222">
        <f t="shared" si="128"/>
        <v>0</v>
      </c>
      <c s="220">
        <f t="shared" si="128"/>
        <v>0</v>
      </c>
      <c s="220">
        <f t="shared" si="128"/>
        <v>0</v>
      </c>
      <c s="220">
        <f t="shared" si="128"/>
        <v>0</v>
      </c>
      <c s="223">
        <f t="shared" si="128"/>
        <v>0</v>
      </c>
      <c s="220">
        <f t="shared" si="128"/>
        <v>0</v>
      </c>
      <c s="223">
        <f t="shared" si="128"/>
        <v>0</v>
      </c>
      <c s="220">
        <f t="shared" si="128"/>
        <v>0</v>
      </c>
      <c s="223">
        <f t="shared" si="128"/>
        <v>0</v>
      </c>
      <c s="45"/>
      <c s="32"/>
      <c s="32"/>
    </row>
    <row r="284" spans="1:22" s="33" customFormat="1" ht="12.75" hidden="1">
      <c r="A284" s="292" t="s">
        <v>851</v>
      </c>
      <c s="36" t="s">
        <v>657</v>
      </c>
      <c s="36" t="s">
        <v>452</v>
      </c>
      <c s="36" t="s">
        <v>414</v>
      </c>
      <c s="36" t="s">
        <v>674</v>
      </c>
      <c s="42" t="s">
        <v>852</v>
      </c>
      <c s="39"/>
      <c s="35"/>
      <c s="35">
        <f>G284+H284</f>
        <v>0</v>
      </c>
      <c s="170"/>
      <c s="218">
        <f>I284+J284</f>
        <v>0</v>
      </c>
      <c s="216"/>
      <c s="216">
        <f>K284+L284</f>
        <v>0</v>
      </c>
      <c s="216"/>
      <c s="219">
        <f>K284+N284</f>
        <v>0</v>
      </c>
      <c s="216"/>
      <c s="219">
        <f>M284+P284</f>
        <v>0</v>
      </c>
      <c s="216"/>
      <c s="219">
        <f>O284+R284</f>
        <v>0</v>
      </c>
      <c s="45"/>
      <c s="32"/>
      <c s="32"/>
    </row>
    <row r="285" spans="1:22" s="41" customFormat="1" ht="12.75">
      <c r="A285" s="292" t="s">
        <v>689</v>
      </c>
      <c s="36" t="s">
        <v>657</v>
      </c>
      <c s="36" t="s">
        <v>452</v>
      </c>
      <c s="36" t="s">
        <v>414</v>
      </c>
      <c s="36" t="s">
        <v>674</v>
      </c>
      <c s="42" t="s">
        <v>690</v>
      </c>
      <c s="68">
        <v>0</v>
      </c>
      <c s="68">
        <v>0</v>
      </c>
      <c s="35">
        <f t="shared" si="129" ref="I285:I291">G285+H285</f>
        <v>0</v>
      </c>
      <c s="173">
        <v>0</v>
      </c>
      <c s="218">
        <f t="shared" si="130" ref="K285:K291">I285+J285</f>
        <v>0</v>
      </c>
      <c s="220">
        <v>0</v>
      </c>
      <c s="216">
        <f t="shared" si="131" ref="M285:M291">K285+L285</f>
        <v>0</v>
      </c>
      <c s="224">
        <f>1393.5+420.8</f>
        <v>1814.3</v>
      </c>
      <c s="219">
        <f t="shared" si="132" ref="O285:O291">K285+N285</f>
        <v>1814.3</v>
      </c>
      <c s="224">
        <v>0</v>
      </c>
      <c s="219">
        <f t="shared" si="133" ref="Q285:Q291">O285+P285</f>
        <v>1814.3</v>
      </c>
      <c s="224">
        <v>0</v>
      </c>
      <c s="219">
        <f t="shared" si="134" ref="S285:S291">Q285+R285</f>
        <v>1814.3</v>
      </c>
      <c s="31"/>
      <c s="40"/>
      <c s="40"/>
    </row>
    <row r="286" spans="1:22" s="41" customFormat="1" ht="12.75">
      <c r="A286" s="292" t="s">
        <v>691</v>
      </c>
      <c s="36" t="s">
        <v>657</v>
      </c>
      <c s="36" t="s">
        <v>452</v>
      </c>
      <c s="36" t="s">
        <v>414</v>
      </c>
      <c s="36" t="s">
        <v>674</v>
      </c>
      <c s="42" t="s">
        <v>692</v>
      </c>
      <c s="68">
        <v>0</v>
      </c>
      <c s="68">
        <v>0</v>
      </c>
      <c s="35">
        <f t="shared" si="129"/>
        <v>0</v>
      </c>
      <c s="173">
        <v>0</v>
      </c>
      <c s="218">
        <f t="shared" si="130"/>
        <v>0</v>
      </c>
      <c s="220">
        <v>0</v>
      </c>
      <c s="216">
        <f t="shared" si="131"/>
        <v>0</v>
      </c>
      <c s="224">
        <v>0</v>
      </c>
      <c s="219">
        <f t="shared" si="132"/>
        <v>0</v>
      </c>
      <c s="224">
        <v>66</v>
      </c>
      <c s="219">
        <f t="shared" si="133"/>
        <v>66</v>
      </c>
      <c s="224">
        <v>0</v>
      </c>
      <c s="219">
        <f t="shared" si="134"/>
        <v>66</v>
      </c>
      <c s="31"/>
      <c s="40"/>
      <c s="40"/>
    </row>
    <row r="287" spans="1:22" s="41" customFormat="1" ht="25.5" hidden="1">
      <c r="A287" s="292" t="s">
        <v>693</v>
      </c>
      <c s="36" t="s">
        <v>657</v>
      </c>
      <c s="36" t="s">
        <v>452</v>
      </c>
      <c s="36" t="s">
        <v>414</v>
      </c>
      <c s="36" t="s">
        <v>674</v>
      </c>
      <c s="42" t="s">
        <v>694</v>
      </c>
      <c s="68">
        <v>0</v>
      </c>
      <c s="68">
        <v>0</v>
      </c>
      <c s="35">
        <f t="shared" si="129"/>
        <v>0</v>
      </c>
      <c s="173">
        <v>0</v>
      </c>
      <c s="218">
        <f t="shared" si="130"/>
        <v>0</v>
      </c>
      <c s="220">
        <v>0</v>
      </c>
      <c s="216">
        <f t="shared" si="131"/>
        <v>0</v>
      </c>
      <c s="224">
        <v>0</v>
      </c>
      <c s="219">
        <f t="shared" si="132"/>
        <v>0</v>
      </c>
      <c s="224">
        <v>0</v>
      </c>
      <c s="219">
        <f t="shared" si="133"/>
        <v>0</v>
      </c>
      <c s="224">
        <v>0</v>
      </c>
      <c s="219">
        <f t="shared" si="134"/>
        <v>0</v>
      </c>
      <c s="31"/>
      <c s="40"/>
      <c s="40"/>
    </row>
    <row r="288" spans="1:22" s="41" customFormat="1" ht="25.5" hidden="1">
      <c r="A288" s="292" t="s">
        <v>695</v>
      </c>
      <c s="36" t="s">
        <v>657</v>
      </c>
      <c s="36" t="s">
        <v>452</v>
      </c>
      <c s="36" t="s">
        <v>414</v>
      </c>
      <c s="36" t="s">
        <v>674</v>
      </c>
      <c s="42" t="s">
        <v>696</v>
      </c>
      <c s="68">
        <v>0</v>
      </c>
      <c s="68">
        <v>0</v>
      </c>
      <c s="35">
        <f t="shared" si="129"/>
        <v>0</v>
      </c>
      <c s="173">
        <v>0</v>
      </c>
      <c s="218">
        <f t="shared" si="130"/>
        <v>0</v>
      </c>
      <c s="220">
        <v>0</v>
      </c>
      <c s="216">
        <f t="shared" si="131"/>
        <v>0</v>
      </c>
      <c s="224">
        <v>0</v>
      </c>
      <c s="219">
        <f t="shared" si="132"/>
        <v>0</v>
      </c>
      <c s="224">
        <v>0</v>
      </c>
      <c s="219">
        <f t="shared" si="133"/>
        <v>0</v>
      </c>
      <c s="224">
        <v>0</v>
      </c>
      <c s="219">
        <f t="shared" si="134"/>
        <v>0</v>
      </c>
      <c s="31"/>
      <c s="40"/>
      <c s="40"/>
    </row>
    <row r="289" spans="1:22" s="41" customFormat="1" ht="25.5">
      <c r="A289" s="292" t="s">
        <v>684</v>
      </c>
      <c s="36" t="s">
        <v>657</v>
      </c>
      <c s="36" t="s">
        <v>452</v>
      </c>
      <c s="36" t="s">
        <v>414</v>
      </c>
      <c s="36" t="s">
        <v>674</v>
      </c>
      <c s="42" t="s">
        <v>685</v>
      </c>
      <c s="68">
        <v>0</v>
      </c>
      <c s="68">
        <v>0</v>
      </c>
      <c s="35">
        <f t="shared" si="129"/>
        <v>0</v>
      </c>
      <c s="173">
        <v>0</v>
      </c>
      <c s="218">
        <f t="shared" si="130"/>
        <v>0</v>
      </c>
      <c s="220">
        <v>0</v>
      </c>
      <c s="216">
        <f t="shared" si="131"/>
        <v>0</v>
      </c>
      <c s="224">
        <v>422.69999999999999</v>
      </c>
      <c s="219">
        <f t="shared" si="132"/>
        <v>422.69999999999999</v>
      </c>
      <c s="224">
        <v>-66</v>
      </c>
      <c s="219">
        <f t="shared" si="133"/>
        <v>356.69999999999999</v>
      </c>
      <c s="224">
        <v>0</v>
      </c>
      <c s="219">
        <f t="shared" si="134"/>
        <v>356.69999999999999</v>
      </c>
      <c s="31"/>
      <c s="40"/>
      <c s="40"/>
    </row>
    <row r="290" spans="1:22" s="41" customFormat="1" ht="12.75">
      <c r="A290" s="292" t="s">
        <v>697</v>
      </c>
      <c s="36" t="s">
        <v>657</v>
      </c>
      <c s="36" t="s">
        <v>452</v>
      </c>
      <c s="36" t="s">
        <v>414</v>
      </c>
      <c s="36" t="s">
        <v>674</v>
      </c>
      <c s="42" t="s">
        <v>698</v>
      </c>
      <c s="68">
        <v>0</v>
      </c>
      <c s="68">
        <v>0</v>
      </c>
      <c s="35">
        <f t="shared" si="129"/>
        <v>0</v>
      </c>
      <c s="173">
        <v>0</v>
      </c>
      <c s="218">
        <f t="shared" si="130"/>
        <v>0</v>
      </c>
      <c s="220">
        <v>0</v>
      </c>
      <c s="216">
        <f t="shared" si="131"/>
        <v>0</v>
      </c>
      <c s="224">
        <f>3+2</f>
        <v>5</v>
      </c>
      <c s="219">
        <f t="shared" si="132"/>
        <v>5</v>
      </c>
      <c s="224">
        <v>0</v>
      </c>
      <c s="219">
        <f t="shared" si="133"/>
        <v>5</v>
      </c>
      <c s="224">
        <v>0</v>
      </c>
      <c s="219">
        <f t="shared" si="134"/>
        <v>5</v>
      </c>
      <c s="31"/>
      <c s="40"/>
      <c s="40"/>
    </row>
    <row r="291" spans="1:22" s="41" customFormat="1" ht="12.75">
      <c r="A291" s="292" t="s">
        <v>699</v>
      </c>
      <c s="36" t="s">
        <v>657</v>
      </c>
      <c s="36" t="s">
        <v>452</v>
      </c>
      <c s="36" t="s">
        <v>414</v>
      </c>
      <c s="36" t="s">
        <v>674</v>
      </c>
      <c s="42" t="s">
        <v>700</v>
      </c>
      <c s="68">
        <v>0</v>
      </c>
      <c s="68">
        <v>0</v>
      </c>
      <c s="35">
        <f t="shared" si="129"/>
        <v>0</v>
      </c>
      <c s="173">
        <v>0</v>
      </c>
      <c s="218">
        <f t="shared" si="130"/>
        <v>0</v>
      </c>
      <c s="220">
        <v>0</v>
      </c>
      <c s="216">
        <f t="shared" si="131"/>
        <v>0</v>
      </c>
      <c s="224">
        <v>8</v>
      </c>
      <c s="219">
        <f t="shared" si="132"/>
        <v>8</v>
      </c>
      <c s="224">
        <v>0</v>
      </c>
      <c s="219">
        <f t="shared" si="133"/>
        <v>8</v>
      </c>
      <c s="224">
        <v>0</v>
      </c>
      <c s="219">
        <f t="shared" si="134"/>
        <v>8</v>
      </c>
      <c s="31"/>
      <c s="40"/>
      <c s="40"/>
    </row>
    <row r="292" spans="1:22" s="41" customFormat="1" ht="12.75">
      <c r="A292" s="292" t="s">
        <v>958</v>
      </c>
      <c s="36" t="s">
        <v>657</v>
      </c>
      <c s="36" t="s">
        <v>452</v>
      </c>
      <c s="36" t="s">
        <v>414</v>
      </c>
      <c s="36" t="s">
        <v>959</v>
      </c>
      <c s="42"/>
      <c s="44">
        <f t="shared" si="135" ref="G292:S292">G293</f>
        <v>2100</v>
      </c>
      <c s="35">
        <f t="shared" si="135"/>
        <v>333.58599999999996</v>
      </c>
      <c s="35">
        <f t="shared" si="135"/>
        <v>2433.5859999999998</v>
      </c>
      <c s="170">
        <f t="shared" si="135"/>
        <v>0</v>
      </c>
      <c s="218">
        <f t="shared" si="135"/>
        <v>2433.5859999999998</v>
      </c>
      <c s="216">
        <f t="shared" si="135"/>
        <v>0</v>
      </c>
      <c s="216">
        <f t="shared" si="135"/>
        <v>2433.5859999999998</v>
      </c>
      <c s="216">
        <f t="shared" si="135"/>
        <v>-83.590000000000146</v>
      </c>
      <c s="219">
        <f t="shared" si="135"/>
        <v>2349.9959999999996</v>
      </c>
      <c s="216">
        <f t="shared" si="135"/>
        <v>0</v>
      </c>
      <c s="219">
        <f t="shared" si="135"/>
        <v>2349.9959999999996</v>
      </c>
      <c s="216">
        <f t="shared" si="135"/>
        <v>0</v>
      </c>
      <c s="219">
        <f t="shared" si="135"/>
        <v>2349.9959999999996</v>
      </c>
      <c s="31"/>
      <c s="40"/>
      <c s="40"/>
    </row>
    <row r="293" spans="1:22" s="41" customFormat="1" ht="12.75">
      <c r="A293" s="292" t="s">
        <v>849</v>
      </c>
      <c s="36" t="s">
        <v>657</v>
      </c>
      <c s="36" t="s">
        <v>452</v>
      </c>
      <c s="36" t="s">
        <v>414</v>
      </c>
      <c s="36" t="s">
        <v>960</v>
      </c>
      <c s="42"/>
      <c s="44">
        <f>G294+G297+G295+G296</f>
        <v>2100</v>
      </c>
      <c s="37">
        <f>H294+H297+H295+H296</f>
        <v>333.58599999999996</v>
      </c>
      <c s="37">
        <f>I294+I297+I295+I296</f>
        <v>2433.5859999999998</v>
      </c>
      <c s="173">
        <f>J294+J297+J295+J296</f>
        <v>0</v>
      </c>
      <c s="222">
        <f>K294+K297+K295+K296+K306+K307</f>
        <v>2433.5859999999998</v>
      </c>
      <c s="220">
        <f>L294+L297+L295+L296</f>
        <v>0</v>
      </c>
      <c s="220">
        <f t="shared" si="136" ref="M293:S293">M294+M297+M295+M296+M306+M307</f>
        <v>2433.5859999999998</v>
      </c>
      <c s="220">
        <f t="shared" si="136"/>
        <v>-83.590000000000146</v>
      </c>
      <c s="223">
        <f t="shared" si="136"/>
        <v>2349.9959999999996</v>
      </c>
      <c s="220">
        <f t="shared" si="136"/>
        <v>0</v>
      </c>
      <c s="223">
        <f t="shared" si="136"/>
        <v>2349.9959999999996</v>
      </c>
      <c s="220">
        <f t="shared" si="136"/>
        <v>0</v>
      </c>
      <c s="223">
        <f t="shared" si="136"/>
        <v>2349.9959999999996</v>
      </c>
      <c s="31"/>
      <c s="40"/>
      <c s="40"/>
    </row>
    <row r="294" spans="1:22" s="41" customFormat="1" ht="12.75" hidden="1">
      <c r="A294" s="292" t="s">
        <v>851</v>
      </c>
      <c s="36" t="s">
        <v>657</v>
      </c>
      <c s="36" t="s">
        <v>452</v>
      </c>
      <c s="36" t="s">
        <v>414</v>
      </c>
      <c s="36" t="s">
        <v>960</v>
      </c>
      <c s="42" t="s">
        <v>852</v>
      </c>
      <c s="39">
        <v>2100</v>
      </c>
      <c s="35">
        <f>387.59-54.004</f>
        <v>333.58599999999996</v>
      </c>
      <c s="35">
        <f>G294+H294</f>
        <v>2433.5859999999998</v>
      </c>
      <c s="170">
        <v>0</v>
      </c>
      <c s="218">
        <f>I294+J294</f>
        <v>2433.5859999999998</v>
      </c>
      <c s="216">
        <v>0</v>
      </c>
      <c s="216">
        <f>K294+L294</f>
        <v>2433.5859999999998</v>
      </c>
      <c s="216">
        <v>-2433.5900000000001</v>
      </c>
      <c s="219">
        <f>K294+N294</f>
        <v>-0.0040000000003601599</v>
      </c>
      <c s="216">
        <v>0</v>
      </c>
      <c s="219">
        <f>O294+P294</f>
        <v>-0.0040000000003601599</v>
      </c>
      <c s="216">
        <v>0</v>
      </c>
      <c s="219">
        <f>Q294+R294</f>
        <v>-0.0040000000003601599</v>
      </c>
      <c s="31"/>
      <c s="40"/>
      <c s="40"/>
    </row>
    <row r="295" spans="1:22" s="33" customFormat="1" ht="12.75" hidden="1">
      <c r="A295" s="292" t="s">
        <v>853</v>
      </c>
      <c s="36" t="s">
        <v>657</v>
      </c>
      <c s="36" t="s">
        <v>452</v>
      </c>
      <c s="36" t="s">
        <v>414</v>
      </c>
      <c s="36" t="s">
        <v>960</v>
      </c>
      <c s="42" t="s">
        <v>854</v>
      </c>
      <c s="39"/>
      <c s="35"/>
      <c s="35">
        <f>G295+H295</f>
        <v>0</v>
      </c>
      <c s="170"/>
      <c s="218">
        <f>I295+J295</f>
        <v>0</v>
      </c>
      <c s="216"/>
      <c s="216">
        <f>K295+L295</f>
        <v>0</v>
      </c>
      <c s="216"/>
      <c s="219">
        <f>K295+N295</f>
        <v>0</v>
      </c>
      <c s="216"/>
      <c s="219">
        <f>M295+P295</f>
        <v>0</v>
      </c>
      <c s="216"/>
      <c s="219">
        <f>O295+R295</f>
        <v>0</v>
      </c>
      <c s="45"/>
      <c s="32"/>
      <c s="32"/>
    </row>
    <row r="296" spans="1:22" s="33" customFormat="1" ht="12.75" hidden="1">
      <c r="A296" s="292" t="s">
        <v>1041</v>
      </c>
      <c s="36" t="s">
        <v>657</v>
      </c>
      <c s="36" t="s">
        <v>452</v>
      </c>
      <c s="36" t="s">
        <v>414</v>
      </c>
      <c s="36" t="s">
        <v>960</v>
      </c>
      <c s="42" t="s">
        <v>1042</v>
      </c>
      <c s="39"/>
      <c s="35"/>
      <c s="35">
        <f>G296+H296</f>
        <v>0</v>
      </c>
      <c s="170"/>
      <c s="218">
        <f>I296+J296</f>
        <v>0</v>
      </c>
      <c s="216"/>
      <c s="216">
        <f>K296+L296</f>
        <v>0</v>
      </c>
      <c s="216"/>
      <c s="219">
        <f>K296+N296</f>
        <v>0</v>
      </c>
      <c s="216"/>
      <c s="219">
        <f>M296+P296</f>
        <v>0</v>
      </c>
      <c s="216"/>
      <c s="219">
        <f>O296+R296</f>
        <v>0</v>
      </c>
      <c s="45"/>
      <c s="32"/>
      <c s="32"/>
    </row>
    <row r="297" spans="1:22" s="33" customFormat="1" ht="25.5" hidden="1">
      <c r="A297" s="292" t="s">
        <v>1047</v>
      </c>
      <c s="36" t="s">
        <v>657</v>
      </c>
      <c s="36" t="s">
        <v>452</v>
      </c>
      <c s="36" t="s">
        <v>414</v>
      </c>
      <c s="36" t="s">
        <v>961</v>
      </c>
      <c s="42"/>
      <c s="44">
        <f t="shared" si="137" ref="G297:S297">G298</f>
        <v>0</v>
      </c>
      <c s="35">
        <f t="shared" si="137"/>
        <v>0</v>
      </c>
      <c s="35">
        <f t="shared" si="137"/>
        <v>0</v>
      </c>
      <c s="170">
        <f t="shared" si="137"/>
        <v>0</v>
      </c>
      <c s="218">
        <f t="shared" si="137"/>
        <v>0</v>
      </c>
      <c s="216">
        <f t="shared" si="137"/>
        <v>0</v>
      </c>
      <c s="216">
        <f t="shared" si="137"/>
        <v>0</v>
      </c>
      <c s="216">
        <f t="shared" si="137"/>
        <v>0</v>
      </c>
      <c s="219">
        <f t="shared" si="137"/>
        <v>0</v>
      </c>
      <c s="216">
        <f t="shared" si="137"/>
        <v>0</v>
      </c>
      <c s="219">
        <f t="shared" si="137"/>
        <v>0</v>
      </c>
      <c s="216">
        <f t="shared" si="137"/>
        <v>0</v>
      </c>
      <c s="219">
        <f t="shared" si="137"/>
        <v>0</v>
      </c>
      <c s="45"/>
      <c s="32"/>
      <c s="32"/>
    </row>
    <row r="298" spans="1:22" s="33" customFormat="1" ht="12.75" hidden="1">
      <c r="A298" s="292" t="s">
        <v>851</v>
      </c>
      <c s="36" t="s">
        <v>657</v>
      </c>
      <c s="36" t="s">
        <v>452</v>
      </c>
      <c s="36" t="s">
        <v>414</v>
      </c>
      <c s="36" t="s">
        <v>961</v>
      </c>
      <c s="42" t="s">
        <v>852</v>
      </c>
      <c s="39"/>
      <c s="35"/>
      <c s="35">
        <f>G298+H298</f>
        <v>0</v>
      </c>
      <c s="170"/>
      <c s="218">
        <f>I298+J298</f>
        <v>0</v>
      </c>
      <c s="216"/>
      <c s="216">
        <f>K298+L298</f>
        <v>0</v>
      </c>
      <c s="216"/>
      <c s="219">
        <f>K298+N298</f>
        <v>0</v>
      </c>
      <c s="216"/>
      <c s="219">
        <f>M298+P298</f>
        <v>0</v>
      </c>
      <c s="216"/>
      <c s="219">
        <f>O298+R298</f>
        <v>0</v>
      </c>
      <c s="45"/>
      <c s="32"/>
      <c s="32"/>
    </row>
    <row r="299" spans="1:22" s="33" customFormat="1" ht="25.5" hidden="1">
      <c r="A299" s="292" t="s">
        <v>683</v>
      </c>
      <c s="36" t="s">
        <v>657</v>
      </c>
      <c s="36" t="s">
        <v>452</v>
      </c>
      <c s="36" t="s">
        <v>414</v>
      </c>
      <c s="36" t="s">
        <v>962</v>
      </c>
      <c s="42"/>
      <c s="44">
        <f t="shared" si="138" ref="G299:S299">G300</f>
        <v>0</v>
      </c>
      <c s="35">
        <f t="shared" si="138"/>
        <v>0</v>
      </c>
      <c s="35">
        <f t="shared" si="138"/>
        <v>0</v>
      </c>
      <c s="170">
        <f t="shared" si="138"/>
        <v>0</v>
      </c>
      <c s="218">
        <f t="shared" si="138"/>
        <v>0</v>
      </c>
      <c s="216">
        <f t="shared" si="138"/>
        <v>0</v>
      </c>
      <c s="216">
        <f t="shared" si="138"/>
        <v>0</v>
      </c>
      <c s="216">
        <f t="shared" si="138"/>
        <v>0</v>
      </c>
      <c s="219">
        <f t="shared" si="138"/>
        <v>0</v>
      </c>
      <c s="216">
        <f t="shared" si="138"/>
        <v>0</v>
      </c>
      <c s="219">
        <f t="shared" si="138"/>
        <v>0</v>
      </c>
      <c s="216">
        <f t="shared" si="138"/>
        <v>0</v>
      </c>
      <c s="219">
        <f t="shared" si="138"/>
        <v>0</v>
      </c>
      <c s="45"/>
      <c s="32"/>
      <c s="32"/>
    </row>
    <row r="300" spans="1:22" s="33" customFormat="1" ht="12.75" hidden="1">
      <c r="A300" s="292" t="s">
        <v>849</v>
      </c>
      <c s="36" t="s">
        <v>657</v>
      </c>
      <c s="36" t="s">
        <v>452</v>
      </c>
      <c s="36" t="s">
        <v>414</v>
      </c>
      <c s="36" t="s">
        <v>963</v>
      </c>
      <c s="42"/>
      <c s="44">
        <f>G301</f>
        <v>0</v>
      </c>
      <c s="35">
        <f t="shared" si="139" ref="H300:O300">H301+H304+H302+H303</f>
        <v>0</v>
      </c>
      <c s="35">
        <f t="shared" si="139"/>
        <v>0</v>
      </c>
      <c s="170">
        <f t="shared" si="139"/>
        <v>0</v>
      </c>
      <c s="218">
        <f t="shared" si="139"/>
        <v>0</v>
      </c>
      <c s="216">
        <f>L301+L304+L302+L303</f>
        <v>0</v>
      </c>
      <c s="216">
        <f>M301+M304+M302+M303</f>
        <v>0</v>
      </c>
      <c s="216">
        <f t="shared" si="139"/>
        <v>0</v>
      </c>
      <c s="219">
        <f t="shared" si="139"/>
        <v>0</v>
      </c>
      <c s="216">
        <f>P301+P304+P302+P303</f>
        <v>0</v>
      </c>
      <c s="219">
        <f>Q301+Q304+Q302+Q303</f>
        <v>0</v>
      </c>
      <c s="216">
        <f>R301+R304+R302+R303</f>
        <v>0</v>
      </c>
      <c s="219">
        <f>S301+S304+S302+S303</f>
        <v>0</v>
      </c>
      <c s="45"/>
      <c s="32"/>
      <c s="32"/>
    </row>
    <row r="301" spans="1:22" s="33" customFormat="1" ht="12.75" hidden="1">
      <c r="A301" s="292" t="s">
        <v>851</v>
      </c>
      <c s="36" t="s">
        <v>657</v>
      </c>
      <c s="36" t="s">
        <v>452</v>
      </c>
      <c s="36" t="s">
        <v>414</v>
      </c>
      <c s="36" t="s">
        <v>963</v>
      </c>
      <c s="42" t="s">
        <v>852</v>
      </c>
      <c s="39"/>
      <c s="35"/>
      <c s="35">
        <f>G301+H301</f>
        <v>0</v>
      </c>
      <c s="170"/>
      <c s="218">
        <f>I301+J301</f>
        <v>0</v>
      </c>
      <c s="216"/>
      <c s="216">
        <f>K301+L301</f>
        <v>0</v>
      </c>
      <c s="216"/>
      <c s="219">
        <f>K301+N301</f>
        <v>0</v>
      </c>
      <c s="216"/>
      <c s="219">
        <f>M301+P301</f>
        <v>0</v>
      </c>
      <c s="216"/>
      <c s="219">
        <f>O301+R301</f>
        <v>0</v>
      </c>
      <c s="45"/>
      <c s="32"/>
      <c s="32"/>
    </row>
    <row r="302" spans="1:22" s="33" customFormat="1" ht="12.75" hidden="1">
      <c r="A302" s="292" t="s">
        <v>853</v>
      </c>
      <c s="36" t="s">
        <v>657</v>
      </c>
      <c s="36" t="s">
        <v>452</v>
      </c>
      <c s="36" t="s">
        <v>414</v>
      </c>
      <c s="36" t="s">
        <v>963</v>
      </c>
      <c s="42" t="s">
        <v>854</v>
      </c>
      <c s="39"/>
      <c s="35"/>
      <c s="35">
        <f>G302+H302</f>
        <v>0</v>
      </c>
      <c s="170"/>
      <c s="218">
        <f>I302+J302</f>
        <v>0</v>
      </c>
      <c s="216"/>
      <c s="216">
        <f>K302+L302</f>
        <v>0</v>
      </c>
      <c s="216"/>
      <c s="219">
        <f>K302+N302</f>
        <v>0</v>
      </c>
      <c s="216"/>
      <c s="219">
        <f>M302+P302</f>
        <v>0</v>
      </c>
      <c s="216"/>
      <c s="219">
        <f>O302+R302</f>
        <v>0</v>
      </c>
      <c s="45"/>
      <c s="32"/>
      <c s="32"/>
    </row>
    <row r="303" spans="1:22" s="33" customFormat="1" ht="12.75" hidden="1">
      <c r="A303" s="292" t="s">
        <v>1041</v>
      </c>
      <c s="36" t="s">
        <v>657</v>
      </c>
      <c s="36" t="s">
        <v>452</v>
      </c>
      <c s="36" t="s">
        <v>414</v>
      </c>
      <c s="36" t="s">
        <v>963</v>
      </c>
      <c s="42" t="s">
        <v>1042</v>
      </c>
      <c s="39"/>
      <c s="35"/>
      <c s="35">
        <f>G303+H303</f>
        <v>0</v>
      </c>
      <c s="170"/>
      <c s="218">
        <f>I303+J303</f>
        <v>0</v>
      </c>
      <c s="216"/>
      <c s="216">
        <f>K303+L303</f>
        <v>0</v>
      </c>
      <c s="216"/>
      <c s="219">
        <f>K303+N303</f>
        <v>0</v>
      </c>
      <c s="216"/>
      <c s="219">
        <f>M303+P303</f>
        <v>0</v>
      </c>
      <c s="216"/>
      <c s="219">
        <f>O303+R303</f>
        <v>0</v>
      </c>
      <c s="45"/>
      <c s="32"/>
      <c s="32"/>
    </row>
    <row r="304" spans="1:22" s="33" customFormat="1" ht="25.5" hidden="1">
      <c r="A304" s="292" t="s">
        <v>1047</v>
      </c>
      <c s="36" t="s">
        <v>657</v>
      </c>
      <c s="36" t="s">
        <v>452</v>
      </c>
      <c s="36" t="s">
        <v>414</v>
      </c>
      <c s="36" t="s">
        <v>964</v>
      </c>
      <c s="42"/>
      <c s="44">
        <f t="shared" si="140" ref="G304:S304">G305</f>
        <v>0</v>
      </c>
      <c s="37">
        <f t="shared" si="140"/>
        <v>0</v>
      </c>
      <c s="37">
        <f t="shared" si="140"/>
        <v>0</v>
      </c>
      <c s="173">
        <f t="shared" si="140"/>
        <v>0</v>
      </c>
      <c s="222">
        <f t="shared" si="140"/>
        <v>0</v>
      </c>
      <c s="220">
        <f t="shared" si="140"/>
        <v>0</v>
      </c>
      <c s="220">
        <f t="shared" si="140"/>
        <v>0</v>
      </c>
      <c s="220">
        <f t="shared" si="140"/>
        <v>0</v>
      </c>
      <c s="223">
        <f t="shared" si="140"/>
        <v>0</v>
      </c>
      <c s="220">
        <f t="shared" si="140"/>
        <v>0</v>
      </c>
      <c s="223">
        <f t="shared" si="140"/>
        <v>0</v>
      </c>
      <c s="220">
        <f t="shared" si="140"/>
        <v>0</v>
      </c>
      <c s="223">
        <f t="shared" si="140"/>
        <v>0</v>
      </c>
      <c s="45"/>
      <c s="32"/>
      <c s="32"/>
    </row>
    <row r="305" spans="1:22" s="33" customFormat="1" ht="12.75" hidden="1">
      <c r="A305" s="292" t="s">
        <v>851</v>
      </c>
      <c s="36" t="s">
        <v>657</v>
      </c>
      <c s="36" t="s">
        <v>452</v>
      </c>
      <c s="36" t="s">
        <v>414</v>
      </c>
      <c s="36" t="s">
        <v>964</v>
      </c>
      <c s="42" t="s">
        <v>852</v>
      </c>
      <c s="39"/>
      <c s="35"/>
      <c s="35">
        <f>G305+H305</f>
        <v>0</v>
      </c>
      <c s="170"/>
      <c s="218">
        <f>I305+J305</f>
        <v>0</v>
      </c>
      <c s="216"/>
      <c s="216">
        <f>K305+L305</f>
        <v>0</v>
      </c>
      <c s="216"/>
      <c s="219">
        <f>K305+N305</f>
        <v>0</v>
      </c>
      <c s="216"/>
      <c s="219">
        <f>M305+P305</f>
        <v>0</v>
      </c>
      <c s="216"/>
      <c s="219">
        <f>O305+R305</f>
        <v>0</v>
      </c>
      <c s="45"/>
      <c s="32"/>
      <c s="32"/>
    </row>
    <row r="306" spans="1:22" s="41" customFormat="1" ht="38.25">
      <c r="A306" s="292" t="s">
        <v>665</v>
      </c>
      <c s="36" t="s">
        <v>657</v>
      </c>
      <c s="36" t="s">
        <v>452</v>
      </c>
      <c s="36" t="s">
        <v>414</v>
      </c>
      <c s="36" t="s">
        <v>960</v>
      </c>
      <c s="42" t="s">
        <v>666</v>
      </c>
      <c s="35">
        <v>0</v>
      </c>
      <c s="35">
        <v>0</v>
      </c>
      <c s="35">
        <f>G306+H306</f>
        <v>0</v>
      </c>
      <c s="170">
        <v>0</v>
      </c>
      <c s="218">
        <f>I306+J306</f>
        <v>0</v>
      </c>
      <c s="216">
        <v>0</v>
      </c>
      <c s="216">
        <f>K306+L306</f>
        <v>0</v>
      </c>
      <c s="216">
        <v>2350</v>
      </c>
      <c s="219">
        <f>K306+N306</f>
        <v>2350</v>
      </c>
      <c s="216">
        <v>0</v>
      </c>
      <c s="219">
        <f>O306+P306</f>
        <v>2350</v>
      </c>
      <c s="216">
        <v>0</v>
      </c>
      <c s="219">
        <f>Q306+R306</f>
        <v>2350</v>
      </c>
      <c s="31"/>
      <c s="40"/>
      <c s="40"/>
    </row>
    <row r="307" spans="1:22" s="41" customFormat="1" ht="12.75" hidden="1">
      <c r="A307" s="292" t="s">
        <v>667</v>
      </c>
      <c s="36" t="s">
        <v>657</v>
      </c>
      <c s="36" t="s">
        <v>452</v>
      </c>
      <c s="36" t="s">
        <v>414</v>
      </c>
      <c s="36" t="s">
        <v>960</v>
      </c>
      <c s="42" t="s">
        <v>668</v>
      </c>
      <c s="35">
        <v>0</v>
      </c>
      <c s="35">
        <v>0</v>
      </c>
      <c s="35">
        <f>G307+H307</f>
        <v>0</v>
      </c>
      <c s="170">
        <v>0</v>
      </c>
      <c s="218">
        <f>I307+J307</f>
        <v>0</v>
      </c>
      <c s="216">
        <v>0</v>
      </c>
      <c s="216">
        <f>K307+L307</f>
        <v>0</v>
      </c>
      <c s="216">
        <v>0</v>
      </c>
      <c s="219">
        <f>K307+N307</f>
        <v>0</v>
      </c>
      <c s="216">
        <v>0</v>
      </c>
      <c s="219">
        <f>M307+P307</f>
        <v>0</v>
      </c>
      <c s="216">
        <v>0</v>
      </c>
      <c s="219">
        <f>O307+R307</f>
        <v>0</v>
      </c>
      <c s="31"/>
      <c s="40"/>
      <c s="40"/>
    </row>
    <row r="308" spans="1:22" s="41" customFormat="1" ht="25.5" hidden="1">
      <c r="A308" s="292" t="s">
        <v>965</v>
      </c>
      <c s="36" t="s">
        <v>657</v>
      </c>
      <c s="36" t="s">
        <v>452</v>
      </c>
      <c s="36" t="s">
        <v>414</v>
      </c>
      <c s="43" t="s">
        <v>966</v>
      </c>
      <c s="42"/>
      <c s="44">
        <f t="shared" si="141" ref="G308:S308">G309</f>
        <v>0</v>
      </c>
      <c s="37">
        <f t="shared" si="141"/>
        <v>33.700000000000003</v>
      </c>
      <c s="37">
        <f t="shared" si="141"/>
        <v>33.700000000000003</v>
      </c>
      <c s="173">
        <f t="shared" si="141"/>
        <v>0</v>
      </c>
      <c s="222">
        <f t="shared" si="141"/>
        <v>33.700000000000003</v>
      </c>
      <c s="220">
        <f t="shared" si="141"/>
        <v>0</v>
      </c>
      <c s="220">
        <f t="shared" si="141"/>
        <v>33.700000000000003</v>
      </c>
      <c s="220">
        <f t="shared" si="141"/>
        <v>-33.700000000000003</v>
      </c>
      <c s="223">
        <f t="shared" si="141"/>
        <v>0</v>
      </c>
      <c s="220">
        <f t="shared" si="141"/>
        <v>0</v>
      </c>
      <c s="223">
        <f t="shared" si="141"/>
        <v>0</v>
      </c>
      <c s="220">
        <f t="shared" si="141"/>
        <v>0</v>
      </c>
      <c s="223">
        <f t="shared" si="141"/>
        <v>0</v>
      </c>
      <c s="46"/>
      <c s="40"/>
      <c s="40"/>
    </row>
    <row r="309" spans="1:22" s="41" customFormat="1" ht="12.75" hidden="1">
      <c r="A309" s="292" t="s">
        <v>851</v>
      </c>
      <c s="36" t="s">
        <v>657</v>
      </c>
      <c s="36" t="s">
        <v>452</v>
      </c>
      <c s="36" t="s">
        <v>414</v>
      </c>
      <c s="43" t="s">
        <v>966</v>
      </c>
      <c s="42" t="s">
        <v>852</v>
      </c>
      <c s="39">
        <v>0</v>
      </c>
      <c s="35">
        <v>33.700000000000003</v>
      </c>
      <c s="35">
        <f>G309+H309</f>
        <v>33.700000000000003</v>
      </c>
      <c s="170">
        <v>0</v>
      </c>
      <c s="218">
        <f>I309+J309</f>
        <v>33.700000000000003</v>
      </c>
      <c s="216">
        <v>0</v>
      </c>
      <c s="216">
        <f>K309+L309</f>
        <v>33.700000000000003</v>
      </c>
      <c s="216">
        <v>-33.700000000000003</v>
      </c>
      <c s="219">
        <f>K309+N309</f>
        <v>0</v>
      </c>
      <c s="216">
        <v>0</v>
      </c>
      <c s="219">
        <f>O309+P309</f>
        <v>0</v>
      </c>
      <c s="216">
        <v>0</v>
      </c>
      <c s="219">
        <f>Q309+R309</f>
        <v>0</v>
      </c>
      <c s="46"/>
      <c s="40"/>
      <c s="40"/>
    </row>
    <row r="310" spans="1:22" s="41" customFormat="1" ht="25.5" hidden="1">
      <c r="A310" s="292" t="s">
        <v>967</v>
      </c>
      <c s="36" t="s">
        <v>657</v>
      </c>
      <c s="36" t="s">
        <v>452</v>
      </c>
      <c s="36" t="s">
        <v>414</v>
      </c>
      <c s="43" t="s">
        <v>968</v>
      </c>
      <c s="42"/>
      <c s="44">
        <f t="shared" si="142" ref="G310:S310">G311</f>
        <v>0</v>
      </c>
      <c s="37">
        <f t="shared" si="142"/>
        <v>3.5</v>
      </c>
      <c s="37">
        <f t="shared" si="142"/>
        <v>3.5</v>
      </c>
      <c s="173">
        <f t="shared" si="142"/>
        <v>-3.5</v>
      </c>
      <c s="222">
        <f t="shared" si="142"/>
        <v>0</v>
      </c>
      <c s="220">
        <f t="shared" si="142"/>
        <v>0</v>
      </c>
      <c s="220">
        <f t="shared" si="142"/>
        <v>0</v>
      </c>
      <c s="220">
        <f t="shared" si="142"/>
        <v>0</v>
      </c>
      <c s="223">
        <f t="shared" si="142"/>
        <v>0</v>
      </c>
      <c s="220">
        <f t="shared" si="142"/>
        <v>0</v>
      </c>
      <c s="223">
        <f t="shared" si="142"/>
        <v>0</v>
      </c>
      <c s="220">
        <f t="shared" si="142"/>
        <v>0</v>
      </c>
      <c s="223">
        <f t="shared" si="142"/>
        <v>0</v>
      </c>
      <c s="31"/>
      <c s="40"/>
      <c s="40"/>
    </row>
    <row r="311" spans="1:22" s="41" customFormat="1" ht="12.75" hidden="1">
      <c r="A311" s="292" t="s">
        <v>851</v>
      </c>
      <c s="36" t="s">
        <v>657</v>
      </c>
      <c s="36" t="s">
        <v>452</v>
      </c>
      <c s="36" t="s">
        <v>414</v>
      </c>
      <c s="43" t="s">
        <v>968</v>
      </c>
      <c s="42" t="s">
        <v>852</v>
      </c>
      <c s="39"/>
      <c s="35">
        <v>3.5</v>
      </c>
      <c s="35">
        <f>G311+H311</f>
        <v>3.5</v>
      </c>
      <c s="170">
        <v>-3.5</v>
      </c>
      <c s="218">
        <f>I311+J311</f>
        <v>0</v>
      </c>
      <c s="216">
        <v>0</v>
      </c>
      <c s="216">
        <f>K311+L311</f>
        <v>0</v>
      </c>
      <c s="220">
        <v>0</v>
      </c>
      <c s="219">
        <f>K311+N311</f>
        <v>0</v>
      </c>
      <c s="220">
        <v>0</v>
      </c>
      <c s="219">
        <f>M311+P311</f>
        <v>0</v>
      </c>
      <c s="220">
        <v>0</v>
      </c>
      <c s="219">
        <f>O311+R311</f>
        <v>0</v>
      </c>
      <c s="31"/>
      <c s="40"/>
      <c s="40"/>
    </row>
    <row r="312" spans="1:22" s="33" customFormat="1" ht="12.75" hidden="1">
      <c r="A312" s="292" t="s">
        <v>616</v>
      </c>
      <c s="36" t="s">
        <v>657</v>
      </c>
      <c s="36" t="s">
        <v>452</v>
      </c>
      <c s="36" t="s">
        <v>414</v>
      </c>
      <c s="36" t="s">
        <v>617</v>
      </c>
      <c s="42"/>
      <c s="39"/>
      <c s="35"/>
      <c s="35">
        <f>G312+H312</f>
        <v>0</v>
      </c>
      <c s="170"/>
      <c s="218">
        <f>I312+J312</f>
        <v>0</v>
      </c>
      <c s="216"/>
      <c s="216">
        <f>K312+L312</f>
        <v>0</v>
      </c>
      <c s="216"/>
      <c s="219">
        <f>K312+N312</f>
        <v>0</v>
      </c>
      <c s="216"/>
      <c s="219">
        <f>M312+P312</f>
        <v>0</v>
      </c>
      <c s="216"/>
      <c s="219">
        <f>O312+R312</f>
        <v>0</v>
      </c>
      <c s="31"/>
      <c s="32"/>
      <c s="32"/>
    </row>
    <row r="313" spans="1:22" s="41" customFormat="1" ht="25.5" hidden="1">
      <c r="A313" s="292" t="s">
        <v>967</v>
      </c>
      <c s="36" t="s">
        <v>657</v>
      </c>
      <c s="36" t="s">
        <v>452</v>
      </c>
      <c s="36" t="s">
        <v>414</v>
      </c>
      <c s="43" t="s">
        <v>969</v>
      </c>
      <c s="42"/>
      <c s="44">
        <f t="shared" si="143" ref="G313:S313">G314</f>
        <v>0</v>
      </c>
      <c s="37">
        <f t="shared" si="143"/>
        <v>0</v>
      </c>
      <c s="37">
        <f t="shared" si="143"/>
        <v>0</v>
      </c>
      <c s="173">
        <f t="shared" si="143"/>
        <v>3.5</v>
      </c>
      <c s="222">
        <f t="shared" si="143"/>
        <v>3.5</v>
      </c>
      <c s="220">
        <f t="shared" si="143"/>
        <v>0</v>
      </c>
      <c s="220">
        <f t="shared" si="143"/>
        <v>3.5</v>
      </c>
      <c s="220">
        <f t="shared" si="143"/>
        <v>-3.5</v>
      </c>
      <c s="223">
        <f t="shared" si="143"/>
        <v>0</v>
      </c>
      <c s="220">
        <f t="shared" si="143"/>
        <v>0</v>
      </c>
      <c s="223">
        <f t="shared" si="143"/>
        <v>0</v>
      </c>
      <c s="220">
        <f t="shared" si="143"/>
        <v>0</v>
      </c>
      <c s="223">
        <f t="shared" si="143"/>
        <v>0</v>
      </c>
      <c s="31"/>
      <c s="40"/>
      <c s="40"/>
    </row>
    <row r="314" spans="1:22" s="41" customFormat="1" ht="12.75" hidden="1">
      <c r="A314" s="292" t="s">
        <v>851</v>
      </c>
      <c s="36" t="s">
        <v>657</v>
      </c>
      <c s="36" t="s">
        <v>452</v>
      </c>
      <c s="36" t="s">
        <v>414</v>
      </c>
      <c s="43" t="s">
        <v>969</v>
      </c>
      <c s="42" t="s">
        <v>852</v>
      </c>
      <c s="39">
        <v>0</v>
      </c>
      <c s="35">
        <v>0</v>
      </c>
      <c s="35">
        <f>G314+H314</f>
        <v>0</v>
      </c>
      <c s="170">
        <v>3.5</v>
      </c>
      <c s="218">
        <f>I314+J314</f>
        <v>3.5</v>
      </c>
      <c s="216">
        <v>0</v>
      </c>
      <c s="216">
        <f>K314+L314</f>
        <v>3.5</v>
      </c>
      <c s="220">
        <v>-3.5</v>
      </c>
      <c s="219">
        <f>K314+N314</f>
        <v>0</v>
      </c>
      <c s="220">
        <v>0</v>
      </c>
      <c s="219">
        <f>O314+P314</f>
        <v>0</v>
      </c>
      <c s="220">
        <v>0</v>
      </c>
      <c s="219">
        <f>Q314+R314</f>
        <v>0</v>
      </c>
      <c s="31"/>
      <c s="40"/>
      <c s="40"/>
    </row>
    <row r="315" spans="1:22" s="41" customFormat="1" ht="12.75">
      <c r="A315" s="292" t="s">
        <v>616</v>
      </c>
      <c s="36" t="s">
        <v>657</v>
      </c>
      <c s="36" t="s">
        <v>452</v>
      </c>
      <c s="36" t="s">
        <v>414</v>
      </c>
      <c s="36" t="s">
        <v>617</v>
      </c>
      <c s="42"/>
      <c s="39">
        <f t="shared" si="144" ref="G315:S316">G316</f>
        <v>0</v>
      </c>
      <c s="35">
        <f t="shared" si="144"/>
        <v>0</v>
      </c>
      <c s="35">
        <f t="shared" si="144"/>
        <v>0</v>
      </c>
      <c s="170">
        <f t="shared" si="144"/>
        <v>0</v>
      </c>
      <c s="218">
        <f t="shared" si="144"/>
        <v>0</v>
      </c>
      <c s="216">
        <f t="shared" si="144"/>
        <v>0</v>
      </c>
      <c s="216">
        <f t="shared" si="144"/>
        <v>0</v>
      </c>
      <c s="216">
        <f t="shared" si="144"/>
        <v>28.5</v>
      </c>
      <c s="219">
        <f t="shared" si="144"/>
        <v>28.5</v>
      </c>
      <c s="216">
        <f t="shared" si="144"/>
        <v>0</v>
      </c>
      <c s="219">
        <f t="shared" si="144"/>
        <v>28.5</v>
      </c>
      <c s="216">
        <f t="shared" si="144"/>
        <v>0</v>
      </c>
      <c s="219">
        <f t="shared" si="144"/>
        <v>28.5</v>
      </c>
      <c s="31"/>
      <c s="40"/>
      <c s="40"/>
    </row>
    <row r="316" spans="1:22" s="41" customFormat="1" ht="12.75">
      <c r="A316" s="292" t="s">
        <v>970</v>
      </c>
      <c s="36" t="s">
        <v>657</v>
      </c>
      <c s="36" t="s">
        <v>452</v>
      </c>
      <c s="36" t="s">
        <v>414</v>
      </c>
      <c s="36" t="s">
        <v>971</v>
      </c>
      <c s="42"/>
      <c s="39">
        <f t="shared" si="144"/>
        <v>0</v>
      </c>
      <c s="35">
        <f t="shared" si="144"/>
        <v>0</v>
      </c>
      <c s="35">
        <f t="shared" si="144"/>
        <v>0</v>
      </c>
      <c s="170">
        <f t="shared" si="144"/>
        <v>0</v>
      </c>
      <c s="218">
        <f t="shared" si="144"/>
        <v>0</v>
      </c>
      <c s="216">
        <f t="shared" si="144"/>
        <v>0</v>
      </c>
      <c s="216">
        <f t="shared" si="144"/>
        <v>0</v>
      </c>
      <c s="216">
        <f t="shared" si="144"/>
        <v>28.5</v>
      </c>
      <c s="219">
        <f>O317+O318</f>
        <v>28.5</v>
      </c>
      <c s="217">
        <f>P317+P318</f>
        <v>0</v>
      </c>
      <c s="219">
        <f>Q317+Q318</f>
        <v>28.5</v>
      </c>
      <c s="217">
        <f>R317+R318</f>
        <v>0</v>
      </c>
      <c s="219">
        <f>S317+S318</f>
        <v>28.5</v>
      </c>
      <c s="31"/>
      <c s="40"/>
      <c s="40"/>
    </row>
    <row r="317" spans="1:22" s="41" customFormat="1" ht="12.75">
      <c r="A317" s="292" t="s">
        <v>972</v>
      </c>
      <c s="36" t="s">
        <v>657</v>
      </c>
      <c s="36" t="s">
        <v>452</v>
      </c>
      <c s="36" t="s">
        <v>414</v>
      </c>
      <c s="36" t="s">
        <v>971</v>
      </c>
      <c s="42" t="s">
        <v>685</v>
      </c>
      <c s="68">
        <v>0</v>
      </c>
      <c s="68">
        <v>0</v>
      </c>
      <c s="35">
        <f>G317+H317</f>
        <v>0</v>
      </c>
      <c s="173">
        <v>0</v>
      </c>
      <c s="218">
        <f>I317+J317</f>
        <v>0</v>
      </c>
      <c s="220">
        <v>0</v>
      </c>
      <c s="216">
        <f>K317+L317</f>
        <v>0</v>
      </c>
      <c s="224">
        <v>28.5</v>
      </c>
      <c s="219">
        <f>K317+N317</f>
        <v>28.5</v>
      </c>
      <c s="224">
        <v>-28.5</v>
      </c>
      <c s="219">
        <f>O317+P317</f>
        <v>0</v>
      </c>
      <c s="224">
        <v>0</v>
      </c>
      <c s="219">
        <f>Q317+R317</f>
        <v>0</v>
      </c>
      <c s="154" t="s">
        <v>686</v>
      </c>
      <c s="40" t="s">
        <v>687</v>
      </c>
      <c s="40" t="s">
        <v>160</v>
      </c>
    </row>
    <row r="318" spans="1:22" s="41" customFormat="1" ht="12.75">
      <c r="A318" s="292" t="s">
        <v>667</v>
      </c>
      <c s="36" t="s">
        <v>657</v>
      </c>
      <c s="36" t="s">
        <v>452</v>
      </c>
      <c s="36" t="s">
        <v>414</v>
      </c>
      <c s="36" t="s">
        <v>971</v>
      </c>
      <c s="42" t="s">
        <v>668</v>
      </c>
      <c s="68">
        <v>0</v>
      </c>
      <c s="68">
        <v>0</v>
      </c>
      <c s="35">
        <f>G318+H318</f>
        <v>0</v>
      </c>
      <c s="173">
        <v>0</v>
      </c>
      <c s="218">
        <f>I318+J318</f>
        <v>0</v>
      </c>
      <c s="220">
        <v>0</v>
      </c>
      <c s="216">
        <f>K318+L318</f>
        <v>0</v>
      </c>
      <c s="224">
        <v>0</v>
      </c>
      <c s="219">
        <f>K318+N318</f>
        <v>0</v>
      </c>
      <c s="224">
        <v>28.5</v>
      </c>
      <c s="219">
        <f>O318+P318</f>
        <v>28.5</v>
      </c>
      <c s="224">
        <v>0</v>
      </c>
      <c s="219">
        <f>Q318+R318</f>
        <v>28.5</v>
      </c>
      <c s="154" t="s">
        <v>686</v>
      </c>
      <c s="40" t="s">
        <v>687</v>
      </c>
      <c s="40" t="s">
        <v>160</v>
      </c>
    </row>
    <row r="319" spans="1:22" s="41" customFormat="1" ht="12.75">
      <c r="A319" s="291" t="s">
        <v>453</v>
      </c>
      <c s="34" t="s">
        <v>657</v>
      </c>
      <c s="34" t="s">
        <v>452</v>
      </c>
      <c s="34" t="s">
        <v>421</v>
      </c>
      <c s="34"/>
      <c s="38"/>
      <c s="44">
        <f t="shared" si="145" ref="G319:O319">G323+G330+G341+G320+G331</f>
        <v>5255</v>
      </c>
      <c s="37">
        <f t="shared" si="145"/>
        <v>-903.36999999999989</v>
      </c>
      <c s="37">
        <f t="shared" si="145"/>
        <v>4351.6300000000001</v>
      </c>
      <c s="173">
        <f t="shared" si="145"/>
        <v>0</v>
      </c>
      <c s="222">
        <f t="shared" si="145"/>
        <v>4351.6300000000001</v>
      </c>
      <c s="220">
        <f>L323+L330+L341+L320+L331</f>
        <v>0</v>
      </c>
      <c s="220">
        <f>M323+M330+M341+M320+M331</f>
        <v>4351.6300000000001</v>
      </c>
      <c s="220">
        <f t="shared" si="145"/>
        <v>-524.97999999999979</v>
      </c>
      <c s="223">
        <f t="shared" si="145"/>
        <v>3826.6500000000001</v>
      </c>
      <c s="220">
        <f>P323+P330+P341+P320+P331</f>
        <v>0</v>
      </c>
      <c s="223">
        <f>Q323+Q330+Q341+Q320+Q331</f>
        <v>3826.6500000000001</v>
      </c>
      <c s="220">
        <f>R323+R330+R341+R320+R331</f>
        <v>0</v>
      </c>
      <c s="223">
        <f>S323+S330+S341+S320+S331</f>
        <v>3826.6500000000001</v>
      </c>
      <c s="31"/>
      <c s="40"/>
      <c s="40"/>
    </row>
    <row r="320" spans="1:22" s="51" customFormat="1" ht="12.75" hidden="1">
      <c r="A320" s="292" t="s">
        <v>10</v>
      </c>
      <c s="36" t="s">
        <v>657</v>
      </c>
      <c s="36" t="s">
        <v>452</v>
      </c>
      <c s="36" t="s">
        <v>421</v>
      </c>
      <c s="36" t="s">
        <v>11</v>
      </c>
      <c s="42"/>
      <c s="44">
        <f t="shared" si="146" ref="G320:S321">G321</f>
        <v>0</v>
      </c>
      <c s="37">
        <f t="shared" si="146"/>
        <v>0</v>
      </c>
      <c s="37">
        <f t="shared" si="146"/>
        <v>0</v>
      </c>
      <c s="173">
        <f t="shared" si="146"/>
        <v>0</v>
      </c>
      <c s="222">
        <f t="shared" si="146"/>
        <v>0</v>
      </c>
      <c s="220">
        <f t="shared" si="146"/>
        <v>0</v>
      </c>
      <c s="220">
        <f t="shared" si="146"/>
        <v>0</v>
      </c>
      <c s="220">
        <f t="shared" si="146"/>
        <v>0</v>
      </c>
      <c s="223">
        <f t="shared" si="146"/>
        <v>0</v>
      </c>
      <c s="220">
        <f t="shared" si="146"/>
        <v>0</v>
      </c>
      <c s="223">
        <f t="shared" si="146"/>
        <v>0</v>
      </c>
      <c s="220">
        <f t="shared" si="146"/>
        <v>0</v>
      </c>
      <c s="223">
        <f t="shared" si="146"/>
        <v>0</v>
      </c>
      <c s="31"/>
      <c s="50"/>
      <c s="50"/>
    </row>
    <row r="321" spans="1:22" s="33" customFormat="1" ht="12.75" hidden="1">
      <c r="A321" s="293" t="s">
        <v>973</v>
      </c>
      <c s="36" t="s">
        <v>657</v>
      </c>
      <c s="36" t="s">
        <v>452</v>
      </c>
      <c s="36" t="s">
        <v>421</v>
      </c>
      <c s="36" t="s">
        <v>974</v>
      </c>
      <c s="42"/>
      <c s="44">
        <f t="shared" si="146"/>
        <v>0</v>
      </c>
      <c s="37">
        <f t="shared" si="146"/>
        <v>0</v>
      </c>
      <c s="37">
        <f t="shared" si="146"/>
        <v>0</v>
      </c>
      <c s="173">
        <f t="shared" si="146"/>
        <v>0</v>
      </c>
      <c s="222">
        <f t="shared" si="146"/>
        <v>0</v>
      </c>
      <c s="220">
        <f t="shared" si="146"/>
        <v>0</v>
      </c>
      <c s="220">
        <f t="shared" si="146"/>
        <v>0</v>
      </c>
      <c s="220">
        <f t="shared" si="146"/>
        <v>0</v>
      </c>
      <c s="223">
        <f t="shared" si="146"/>
        <v>0</v>
      </c>
      <c s="220">
        <f t="shared" si="146"/>
        <v>0</v>
      </c>
      <c s="223">
        <f t="shared" si="146"/>
        <v>0</v>
      </c>
      <c s="220">
        <f t="shared" si="146"/>
        <v>0</v>
      </c>
      <c s="223">
        <f t="shared" si="146"/>
        <v>0</v>
      </c>
      <c s="31"/>
      <c s="32"/>
      <c s="32"/>
    </row>
    <row r="322" spans="1:22" s="33" customFormat="1" ht="12.75" hidden="1">
      <c r="A322" s="292" t="s">
        <v>590</v>
      </c>
      <c s="36" t="s">
        <v>657</v>
      </c>
      <c s="36" t="s">
        <v>452</v>
      </c>
      <c s="36" t="s">
        <v>421</v>
      </c>
      <c s="36" t="s">
        <v>974</v>
      </c>
      <c s="42" t="s">
        <v>591</v>
      </c>
      <c s="39"/>
      <c s="35"/>
      <c s="35">
        <f>G322+H322</f>
        <v>0</v>
      </c>
      <c s="170"/>
      <c s="218">
        <f>I322+J322</f>
        <v>0</v>
      </c>
      <c s="216"/>
      <c s="216">
        <f>K322+L322</f>
        <v>0</v>
      </c>
      <c s="216"/>
      <c s="219">
        <f>K322+N322</f>
        <v>0</v>
      </c>
      <c s="216"/>
      <c s="219">
        <f>M322+P322</f>
        <v>0</v>
      </c>
      <c s="216"/>
      <c s="219">
        <f>O322+R322</f>
        <v>0</v>
      </c>
      <c s="31"/>
      <c s="32"/>
      <c s="32"/>
    </row>
    <row r="323" spans="1:22" s="41" customFormat="1" ht="38.25">
      <c r="A323" s="292" t="s">
        <v>975</v>
      </c>
      <c s="36" t="s">
        <v>657</v>
      </c>
      <c s="36" t="s">
        <v>452</v>
      </c>
      <c s="36" t="s">
        <v>421</v>
      </c>
      <c s="49" t="s">
        <v>15</v>
      </c>
      <c s="42"/>
      <c s="39">
        <f t="shared" si="147" ref="G323:S323">G324</f>
        <v>0</v>
      </c>
      <c s="35">
        <f t="shared" si="147"/>
        <v>485.94999999999999</v>
      </c>
      <c s="35">
        <f t="shared" si="147"/>
        <v>485.94999999999999</v>
      </c>
      <c s="170">
        <f t="shared" si="147"/>
        <v>0</v>
      </c>
      <c s="218">
        <f t="shared" si="147"/>
        <v>485.94999999999999</v>
      </c>
      <c s="216">
        <f t="shared" si="147"/>
        <v>0</v>
      </c>
      <c s="216">
        <f t="shared" si="147"/>
        <v>485.94999999999999</v>
      </c>
      <c s="216">
        <f t="shared" si="147"/>
        <v>13.800000000000011</v>
      </c>
      <c s="219">
        <f t="shared" si="147"/>
        <v>499.75</v>
      </c>
      <c s="216">
        <f t="shared" si="147"/>
        <v>0</v>
      </c>
      <c s="219">
        <f t="shared" si="147"/>
        <v>499.75</v>
      </c>
      <c s="216">
        <f t="shared" si="147"/>
        <v>0</v>
      </c>
      <c s="219">
        <f t="shared" si="147"/>
        <v>499.75</v>
      </c>
      <c s="31"/>
      <c s="40"/>
      <c s="40"/>
    </row>
    <row r="324" spans="1:22" s="41" customFormat="1" ht="12.75">
      <c r="A324" s="292" t="s">
        <v>16</v>
      </c>
      <c s="36" t="s">
        <v>657</v>
      </c>
      <c s="36" t="s">
        <v>452</v>
      </c>
      <c s="36" t="s">
        <v>421</v>
      </c>
      <c s="49" t="s">
        <v>17</v>
      </c>
      <c s="42"/>
      <c s="39">
        <f>G325+G329+G328</f>
        <v>0</v>
      </c>
      <c s="35">
        <f>H325+H329+H328</f>
        <v>485.94999999999999</v>
      </c>
      <c s="35">
        <f>I325+I329+I328</f>
        <v>485.94999999999999</v>
      </c>
      <c s="170">
        <f>J325+J329+J328</f>
        <v>0</v>
      </c>
      <c s="218">
        <f>K325+K329+K328+K326+K327</f>
        <v>485.94999999999999</v>
      </c>
      <c s="216">
        <f>L325+L329+L328</f>
        <v>0</v>
      </c>
      <c s="216">
        <f t="shared" si="148" ref="M324:S324">M325+M329+M328+M326+M327</f>
        <v>485.94999999999999</v>
      </c>
      <c s="216">
        <f t="shared" si="148"/>
        <v>13.800000000000011</v>
      </c>
      <c s="219">
        <f t="shared" si="148"/>
        <v>499.75</v>
      </c>
      <c s="216">
        <f t="shared" si="148"/>
        <v>0</v>
      </c>
      <c s="219">
        <f t="shared" si="148"/>
        <v>499.75</v>
      </c>
      <c s="216">
        <f t="shared" si="148"/>
        <v>0</v>
      </c>
      <c s="219">
        <f t="shared" si="148"/>
        <v>499.75</v>
      </c>
      <c s="31"/>
      <c s="40"/>
      <c s="40"/>
    </row>
    <row r="325" spans="1:22" s="33" customFormat="1" ht="12.75" hidden="1">
      <c r="A325" s="292" t="s">
        <v>590</v>
      </c>
      <c s="36" t="s">
        <v>657</v>
      </c>
      <c s="36" t="s">
        <v>452</v>
      </c>
      <c s="36" t="s">
        <v>421</v>
      </c>
      <c s="49" t="s">
        <v>17</v>
      </c>
      <c s="42" t="s">
        <v>591</v>
      </c>
      <c s="39"/>
      <c s="35"/>
      <c s="35">
        <f t="shared" si="149" ref="I325:I330">G325+H325</f>
        <v>0</v>
      </c>
      <c s="170"/>
      <c s="218">
        <f t="shared" si="150" ref="K325:K330">I325+J325</f>
        <v>0</v>
      </c>
      <c s="216"/>
      <c s="216">
        <f t="shared" si="151" ref="M325:M330">K325+L325</f>
        <v>0</v>
      </c>
      <c s="216"/>
      <c s="219">
        <f t="shared" si="152" ref="O325:O330">K325+N325</f>
        <v>0</v>
      </c>
      <c s="216">
        <v>0</v>
      </c>
      <c s="219">
        <f>O325+P325</f>
        <v>0</v>
      </c>
      <c s="216">
        <v>0</v>
      </c>
      <c s="219">
        <f>Q325+R325</f>
        <v>0</v>
      </c>
      <c s="31"/>
      <c s="32"/>
      <c s="32"/>
    </row>
    <row r="326" spans="1:22" s="41" customFormat="1" ht="12.75">
      <c r="A326" s="292" t="s">
        <v>689</v>
      </c>
      <c s="36" t="s">
        <v>657</v>
      </c>
      <c s="36" t="s">
        <v>452</v>
      </c>
      <c s="36" t="s">
        <v>421</v>
      </c>
      <c s="49" t="s">
        <v>17</v>
      </c>
      <c s="42" t="s">
        <v>690</v>
      </c>
      <c s="68">
        <v>0</v>
      </c>
      <c s="68">
        <v>0</v>
      </c>
      <c s="35">
        <f t="shared" si="149"/>
        <v>0</v>
      </c>
      <c s="170">
        <v>0</v>
      </c>
      <c s="218">
        <f t="shared" si="150"/>
        <v>0</v>
      </c>
      <c s="216">
        <v>0</v>
      </c>
      <c s="216">
        <f t="shared" si="151"/>
        <v>0</v>
      </c>
      <c s="224">
        <v>499.75</v>
      </c>
      <c s="219">
        <f t="shared" si="152"/>
        <v>499.75</v>
      </c>
      <c s="224">
        <v>0</v>
      </c>
      <c s="219">
        <f>O326+P326</f>
        <v>499.75</v>
      </c>
      <c s="224">
        <v>0</v>
      </c>
      <c s="219">
        <f>Q326+R326</f>
        <v>499.75</v>
      </c>
      <c s="31"/>
      <c s="40"/>
      <c s="40"/>
    </row>
    <row r="327" spans="1:22" s="41" customFormat="1" ht="12.75" hidden="1">
      <c r="A327" s="292" t="s">
        <v>691</v>
      </c>
      <c s="36" t="s">
        <v>657</v>
      </c>
      <c s="36" t="s">
        <v>452</v>
      </c>
      <c s="36" t="s">
        <v>421</v>
      </c>
      <c s="49" t="s">
        <v>17</v>
      </c>
      <c s="42" t="s">
        <v>692</v>
      </c>
      <c s="68">
        <v>0</v>
      </c>
      <c s="68">
        <v>0</v>
      </c>
      <c s="35">
        <f t="shared" si="149"/>
        <v>0</v>
      </c>
      <c s="170">
        <v>0</v>
      </c>
      <c s="218">
        <f t="shared" si="150"/>
        <v>0</v>
      </c>
      <c s="216">
        <v>0</v>
      </c>
      <c s="216">
        <f t="shared" si="151"/>
        <v>0</v>
      </c>
      <c s="224">
        <v>0</v>
      </c>
      <c s="219">
        <f t="shared" si="152"/>
        <v>0</v>
      </c>
      <c s="224">
        <v>0</v>
      </c>
      <c s="219">
        <f>O327+P327</f>
        <v>0</v>
      </c>
      <c s="224">
        <v>0</v>
      </c>
      <c s="219">
        <f>Q327+R327</f>
        <v>0</v>
      </c>
      <c s="31"/>
      <c s="40"/>
      <c s="40"/>
    </row>
    <row r="328" spans="1:22" s="41" customFormat="1" ht="12.75" hidden="1">
      <c r="A328" s="292" t="s">
        <v>645</v>
      </c>
      <c s="36" t="s">
        <v>657</v>
      </c>
      <c s="36" t="s">
        <v>452</v>
      </c>
      <c s="36" t="s">
        <v>421</v>
      </c>
      <c s="49" t="s">
        <v>17</v>
      </c>
      <c s="42" t="s">
        <v>646</v>
      </c>
      <c s="68">
        <v>0</v>
      </c>
      <c s="35">
        <v>485.94999999999999</v>
      </c>
      <c s="35">
        <f t="shared" si="149"/>
        <v>485.94999999999999</v>
      </c>
      <c s="170">
        <v>0</v>
      </c>
      <c s="218">
        <f t="shared" si="150"/>
        <v>485.94999999999999</v>
      </c>
      <c s="216">
        <v>0</v>
      </c>
      <c s="216">
        <f t="shared" si="151"/>
        <v>485.94999999999999</v>
      </c>
      <c s="216">
        <v>-485.94999999999999</v>
      </c>
      <c s="219">
        <f t="shared" si="152"/>
        <v>0</v>
      </c>
      <c s="216">
        <v>0</v>
      </c>
      <c s="219">
        <f>O328+P328</f>
        <v>0</v>
      </c>
      <c s="216">
        <v>0</v>
      </c>
      <c s="219">
        <f>Q328+R328</f>
        <v>0</v>
      </c>
      <c s="31"/>
      <c s="40"/>
      <c s="40"/>
    </row>
    <row r="329" spans="1:22" s="33" customFormat="1" ht="12.75" hidden="1">
      <c r="A329" s="292" t="s">
        <v>853</v>
      </c>
      <c s="36" t="s">
        <v>657</v>
      </c>
      <c s="36" t="s">
        <v>452</v>
      </c>
      <c s="36" t="s">
        <v>421</v>
      </c>
      <c s="49" t="s">
        <v>976</v>
      </c>
      <c s="42" t="s">
        <v>591</v>
      </c>
      <c s="68">
        <v>0</v>
      </c>
      <c s="35"/>
      <c s="35">
        <f t="shared" si="149"/>
        <v>0</v>
      </c>
      <c s="170"/>
      <c s="218">
        <f t="shared" si="150"/>
        <v>0</v>
      </c>
      <c s="216"/>
      <c s="216">
        <f t="shared" si="151"/>
        <v>0</v>
      </c>
      <c s="216"/>
      <c s="219">
        <f t="shared" si="152"/>
        <v>0</v>
      </c>
      <c s="216"/>
      <c s="219">
        <f>M329+P329</f>
        <v>0</v>
      </c>
      <c s="216"/>
      <c s="219">
        <f>O329+R329</f>
        <v>0</v>
      </c>
      <c s="31"/>
      <c s="32"/>
      <c s="32"/>
    </row>
    <row r="330" spans="1:22" s="33" customFormat="1" ht="25.5" hidden="1">
      <c r="A330" s="292" t="s">
        <v>977</v>
      </c>
      <c s="36" t="s">
        <v>657</v>
      </c>
      <c s="36" t="s">
        <v>452</v>
      </c>
      <c s="36" t="s">
        <v>421</v>
      </c>
      <c s="36" t="s">
        <v>978</v>
      </c>
      <c s="42"/>
      <c s="68">
        <v>0</v>
      </c>
      <c s="35"/>
      <c s="35">
        <f t="shared" si="149"/>
        <v>0</v>
      </c>
      <c s="170"/>
      <c s="218">
        <f t="shared" si="150"/>
        <v>0</v>
      </c>
      <c s="216"/>
      <c s="216">
        <f t="shared" si="151"/>
        <v>0</v>
      </c>
      <c s="216"/>
      <c s="219">
        <f t="shared" si="152"/>
        <v>0</v>
      </c>
      <c s="216"/>
      <c s="219">
        <f>M330+P330</f>
        <v>0</v>
      </c>
      <c s="216"/>
      <c s="219">
        <f>O330+R330</f>
        <v>0</v>
      </c>
      <c s="31"/>
      <c s="32"/>
      <c s="32"/>
    </row>
    <row r="331" spans="1:22" s="41" customFormat="1" ht="51">
      <c r="A331" s="292" t="s">
        <v>18</v>
      </c>
      <c s="36" t="s">
        <v>657</v>
      </c>
      <c s="36" t="s">
        <v>452</v>
      </c>
      <c s="36" t="s">
        <v>421</v>
      </c>
      <c s="36" t="s">
        <v>19</v>
      </c>
      <c s="42"/>
      <c s="39">
        <f>G332</f>
        <v>5255</v>
      </c>
      <c s="35">
        <f t="shared" si="153" ref="H331:S332">H332</f>
        <v>-1889.3199999999999</v>
      </c>
      <c s="35">
        <f t="shared" si="153"/>
        <v>3365.6800000000003</v>
      </c>
      <c s="170">
        <f t="shared" si="153"/>
        <v>0</v>
      </c>
      <c s="218">
        <f t="shared" si="153"/>
        <v>3365.6800000000003</v>
      </c>
      <c s="216">
        <f t="shared" si="153"/>
        <v>0</v>
      </c>
      <c s="216">
        <f t="shared" si="153"/>
        <v>3365.6800000000003</v>
      </c>
      <c s="216">
        <f t="shared" si="153"/>
        <v>-388.77999999999975</v>
      </c>
      <c s="219">
        <f t="shared" si="153"/>
        <v>2976.9000000000001</v>
      </c>
      <c s="216">
        <f t="shared" si="153"/>
        <v>0</v>
      </c>
      <c s="219">
        <f t="shared" si="153"/>
        <v>2976.9000000000001</v>
      </c>
      <c s="216">
        <f t="shared" si="153"/>
        <v>0</v>
      </c>
      <c s="219">
        <f t="shared" si="153"/>
        <v>2976.9000000000001</v>
      </c>
      <c s="31"/>
      <c s="40"/>
      <c s="40"/>
    </row>
    <row r="332" spans="1:22" s="41" customFormat="1" ht="12.75">
      <c r="A332" s="292" t="s">
        <v>849</v>
      </c>
      <c s="36" t="s">
        <v>657</v>
      </c>
      <c s="36" t="s">
        <v>452</v>
      </c>
      <c s="36" t="s">
        <v>421</v>
      </c>
      <c s="36" t="s">
        <v>20</v>
      </c>
      <c s="42"/>
      <c s="39">
        <f>G333</f>
        <v>5255</v>
      </c>
      <c s="35">
        <f t="shared" si="153"/>
        <v>-1889.3199999999999</v>
      </c>
      <c s="35">
        <f t="shared" si="153"/>
        <v>3365.6800000000003</v>
      </c>
      <c s="170">
        <f t="shared" si="153"/>
        <v>0</v>
      </c>
      <c s="218">
        <f>K333+K334+K335+K336+K337+K338+K339+K340</f>
        <v>3365.6800000000003</v>
      </c>
      <c s="216">
        <f t="shared" si="153"/>
        <v>0</v>
      </c>
      <c s="216">
        <f t="shared" si="154" ref="M332:S332">M333+M334+M335+M336+M337+M338+M339+M340</f>
        <v>3365.6800000000003</v>
      </c>
      <c s="216">
        <f t="shared" si="154"/>
        <v>-388.77999999999975</v>
      </c>
      <c s="219">
        <f t="shared" si="154"/>
        <v>2976.9000000000001</v>
      </c>
      <c s="216">
        <f t="shared" si="154"/>
        <v>0</v>
      </c>
      <c s="219">
        <f t="shared" si="154"/>
        <v>2976.9000000000001</v>
      </c>
      <c s="216">
        <f t="shared" si="154"/>
        <v>0</v>
      </c>
      <c s="219">
        <f t="shared" si="154"/>
        <v>2976.9000000000001</v>
      </c>
      <c s="31"/>
      <c s="40"/>
      <c s="40"/>
    </row>
    <row r="333" spans="1:22" s="41" customFormat="1" ht="12.75" hidden="1">
      <c r="A333" s="292" t="s">
        <v>851</v>
      </c>
      <c s="36" t="s">
        <v>657</v>
      </c>
      <c s="36" t="s">
        <v>452</v>
      </c>
      <c s="36" t="s">
        <v>421</v>
      </c>
      <c s="36" t="s">
        <v>20</v>
      </c>
      <c s="42" t="s">
        <v>852</v>
      </c>
      <c s="39">
        <v>5255</v>
      </c>
      <c s="37">
        <f>-1489.32-400</f>
        <v>-1889.3199999999999</v>
      </c>
      <c s="35">
        <f t="shared" si="155" ref="I333:I340">G333+H333</f>
        <v>3365.6800000000003</v>
      </c>
      <c s="173">
        <v>0</v>
      </c>
      <c s="218">
        <f t="shared" si="156" ref="K333:K340">I333+J333</f>
        <v>3365.6800000000003</v>
      </c>
      <c s="220">
        <v>0</v>
      </c>
      <c s="216">
        <f t="shared" si="157" ref="M333:M340">K333+L333</f>
        <v>3365.6800000000003</v>
      </c>
      <c s="220">
        <v>-3365.6799999999998</v>
      </c>
      <c s="219">
        <f t="shared" si="158" ref="O333:O340">K333+N333</f>
        <v>0</v>
      </c>
      <c s="220">
        <v>0</v>
      </c>
      <c s="219">
        <f t="shared" si="159" ref="Q333:Q340">O333+P333</f>
        <v>0</v>
      </c>
      <c s="220">
        <v>0</v>
      </c>
      <c s="219">
        <f t="shared" si="160" ref="S333:S340">Q333+R333</f>
        <v>0</v>
      </c>
      <c s="31"/>
      <c s="40"/>
      <c s="40"/>
    </row>
    <row r="334" spans="1:22" s="41" customFormat="1" ht="12.75">
      <c r="A334" s="292" t="s">
        <v>689</v>
      </c>
      <c s="36" t="s">
        <v>657</v>
      </c>
      <c s="36" t="s">
        <v>452</v>
      </c>
      <c s="36" t="s">
        <v>421</v>
      </c>
      <c s="36" t="s">
        <v>20</v>
      </c>
      <c s="42" t="s">
        <v>690</v>
      </c>
      <c s="68">
        <v>0</v>
      </c>
      <c s="68">
        <v>0</v>
      </c>
      <c s="35">
        <f t="shared" si="155"/>
        <v>0</v>
      </c>
      <c s="173">
        <v>0</v>
      </c>
      <c s="218">
        <f t="shared" si="156"/>
        <v>0</v>
      </c>
      <c s="220">
        <v>0</v>
      </c>
      <c s="216">
        <f t="shared" si="157"/>
        <v>0</v>
      </c>
      <c s="224">
        <f>1748.8+528.1</f>
        <v>2276.9000000000001</v>
      </c>
      <c s="219">
        <f t="shared" si="158"/>
        <v>2276.9000000000001</v>
      </c>
      <c s="224">
        <v>0</v>
      </c>
      <c s="219">
        <f t="shared" si="159"/>
        <v>2276.9000000000001</v>
      </c>
      <c s="224">
        <v>0</v>
      </c>
      <c s="219">
        <f t="shared" si="160"/>
        <v>2276.9000000000001</v>
      </c>
      <c s="31"/>
      <c s="40"/>
      <c s="40"/>
    </row>
    <row r="335" spans="1:22" s="41" customFormat="1" ht="12.75">
      <c r="A335" s="292" t="s">
        <v>691</v>
      </c>
      <c s="36" t="s">
        <v>657</v>
      </c>
      <c s="36" t="s">
        <v>452</v>
      </c>
      <c s="36" t="s">
        <v>421</v>
      </c>
      <c s="86" t="s">
        <v>20</v>
      </c>
      <c s="331" t="s">
        <v>692</v>
      </c>
      <c s="68">
        <v>0</v>
      </c>
      <c s="68">
        <v>0</v>
      </c>
      <c s="35">
        <f t="shared" si="155"/>
        <v>0</v>
      </c>
      <c s="173">
        <v>0</v>
      </c>
      <c s="218">
        <f t="shared" si="156"/>
        <v>0</v>
      </c>
      <c s="220">
        <v>0</v>
      </c>
      <c s="216">
        <f t="shared" si="157"/>
        <v>0</v>
      </c>
      <c s="224">
        <v>100</v>
      </c>
      <c s="219">
        <f t="shared" si="158"/>
        <v>100</v>
      </c>
      <c s="224">
        <v>-46</v>
      </c>
      <c s="219">
        <f t="shared" si="159"/>
        <v>54</v>
      </c>
      <c s="224">
        <v>0</v>
      </c>
      <c s="219">
        <f t="shared" si="160"/>
        <v>54</v>
      </c>
      <c s="31"/>
      <c s="40"/>
      <c s="40"/>
    </row>
    <row r="336" spans="1:22" s="41" customFormat="1" ht="25.5">
      <c r="A336" s="292" t="s">
        <v>693</v>
      </c>
      <c s="36" t="s">
        <v>657</v>
      </c>
      <c s="36" t="s">
        <v>452</v>
      </c>
      <c s="36" t="s">
        <v>421</v>
      </c>
      <c s="86" t="s">
        <v>20</v>
      </c>
      <c s="331" t="s">
        <v>694</v>
      </c>
      <c s="68">
        <v>0</v>
      </c>
      <c s="68">
        <v>0</v>
      </c>
      <c s="35">
        <f t="shared" si="155"/>
        <v>0</v>
      </c>
      <c s="173">
        <v>0</v>
      </c>
      <c s="218">
        <f t="shared" si="156"/>
        <v>0</v>
      </c>
      <c s="220">
        <v>0</v>
      </c>
      <c s="216">
        <f t="shared" si="157"/>
        <v>0</v>
      </c>
      <c s="224">
        <v>0</v>
      </c>
      <c s="219">
        <f t="shared" si="158"/>
        <v>0</v>
      </c>
      <c s="224">
        <v>42</v>
      </c>
      <c s="219">
        <f t="shared" si="159"/>
        <v>42</v>
      </c>
      <c s="224">
        <v>0</v>
      </c>
      <c s="219">
        <f t="shared" si="160"/>
        <v>42</v>
      </c>
      <c s="31"/>
      <c s="40"/>
      <c s="40"/>
    </row>
    <row r="337" spans="1:22" s="41" customFormat="1" ht="25.5" hidden="1">
      <c r="A337" s="292" t="s">
        <v>695</v>
      </c>
      <c s="36" t="s">
        <v>657</v>
      </c>
      <c s="36" t="s">
        <v>452</v>
      </c>
      <c s="36" t="s">
        <v>421</v>
      </c>
      <c s="86" t="s">
        <v>20</v>
      </c>
      <c s="331" t="s">
        <v>696</v>
      </c>
      <c s="68">
        <v>0</v>
      </c>
      <c s="68">
        <v>0</v>
      </c>
      <c s="35">
        <f t="shared" si="155"/>
        <v>0</v>
      </c>
      <c s="173">
        <v>0</v>
      </c>
      <c s="218">
        <f t="shared" si="156"/>
        <v>0</v>
      </c>
      <c s="220">
        <v>0</v>
      </c>
      <c s="216">
        <f t="shared" si="157"/>
        <v>0</v>
      </c>
      <c s="224">
        <v>0</v>
      </c>
      <c s="219">
        <f t="shared" si="158"/>
        <v>0</v>
      </c>
      <c s="224">
        <v>0</v>
      </c>
      <c s="219">
        <f t="shared" si="159"/>
        <v>0</v>
      </c>
      <c s="224">
        <v>0</v>
      </c>
      <c s="219">
        <f t="shared" si="160"/>
        <v>0</v>
      </c>
      <c s="31"/>
      <c s="40"/>
      <c s="40"/>
    </row>
    <row r="338" spans="1:22" s="41" customFormat="1" ht="25.5">
      <c r="A338" s="292" t="s">
        <v>684</v>
      </c>
      <c s="36" t="s">
        <v>657</v>
      </c>
      <c s="36" t="s">
        <v>452</v>
      </c>
      <c s="36" t="s">
        <v>421</v>
      </c>
      <c s="86" t="s">
        <v>20</v>
      </c>
      <c s="331" t="s">
        <v>685</v>
      </c>
      <c s="68">
        <v>0</v>
      </c>
      <c s="68">
        <v>0</v>
      </c>
      <c s="35">
        <f t="shared" si="155"/>
        <v>0</v>
      </c>
      <c s="173">
        <v>0</v>
      </c>
      <c s="218">
        <f t="shared" si="156"/>
        <v>0</v>
      </c>
      <c s="220">
        <v>0</v>
      </c>
      <c s="216">
        <f t="shared" si="157"/>
        <v>0</v>
      </c>
      <c s="224">
        <v>560.89999999999998</v>
      </c>
      <c s="219">
        <f t="shared" si="158"/>
        <v>560.89999999999998</v>
      </c>
      <c s="224">
        <v>4</v>
      </c>
      <c s="219">
        <f t="shared" si="159"/>
        <v>564.89999999999998</v>
      </c>
      <c s="224">
        <v>0</v>
      </c>
      <c s="219">
        <f t="shared" si="160"/>
        <v>564.89999999999998</v>
      </c>
      <c s="31"/>
      <c s="40"/>
      <c s="40"/>
    </row>
    <row r="339" spans="1:22" s="41" customFormat="1" ht="12.75">
      <c r="A339" s="292" t="s">
        <v>697</v>
      </c>
      <c s="36" t="s">
        <v>657</v>
      </c>
      <c s="36" t="s">
        <v>452</v>
      </c>
      <c s="36" t="s">
        <v>421</v>
      </c>
      <c s="86" t="s">
        <v>20</v>
      </c>
      <c s="331" t="s">
        <v>698</v>
      </c>
      <c s="68">
        <v>0</v>
      </c>
      <c s="68">
        <v>0</v>
      </c>
      <c s="35">
        <f t="shared" si="155"/>
        <v>0</v>
      </c>
      <c s="173">
        <v>0</v>
      </c>
      <c s="218">
        <f t="shared" si="156"/>
        <v>0</v>
      </c>
      <c s="220">
        <v>0</v>
      </c>
      <c s="216">
        <f t="shared" si="157"/>
        <v>0</v>
      </c>
      <c s="224">
        <f>8+2.1</f>
        <v>10.1</v>
      </c>
      <c s="219">
        <f t="shared" si="158"/>
        <v>10.1</v>
      </c>
      <c s="224">
        <v>0</v>
      </c>
      <c s="219">
        <f t="shared" si="159"/>
        <v>10.1</v>
      </c>
      <c s="224">
        <v>0</v>
      </c>
      <c s="219">
        <f t="shared" si="160"/>
        <v>10.1</v>
      </c>
      <c s="31"/>
      <c s="40"/>
      <c s="40"/>
    </row>
    <row r="340" spans="1:22" s="41" customFormat="1" ht="12.75">
      <c r="A340" s="292" t="s">
        <v>699</v>
      </c>
      <c s="36" t="s">
        <v>657</v>
      </c>
      <c s="36" t="s">
        <v>452</v>
      </c>
      <c s="36" t="s">
        <v>421</v>
      </c>
      <c s="86" t="s">
        <v>20</v>
      </c>
      <c s="331" t="s">
        <v>700</v>
      </c>
      <c s="68">
        <v>0</v>
      </c>
      <c s="68">
        <v>0</v>
      </c>
      <c s="35">
        <f t="shared" si="155"/>
        <v>0</v>
      </c>
      <c s="173">
        <v>0</v>
      </c>
      <c s="218">
        <f t="shared" si="156"/>
        <v>0</v>
      </c>
      <c s="220">
        <v>0</v>
      </c>
      <c s="216">
        <f t="shared" si="157"/>
        <v>0</v>
      </c>
      <c s="224">
        <v>29</v>
      </c>
      <c s="219">
        <f t="shared" si="158"/>
        <v>29</v>
      </c>
      <c s="224">
        <v>0</v>
      </c>
      <c s="219">
        <f t="shared" si="159"/>
        <v>29</v>
      </c>
      <c s="224">
        <v>0</v>
      </c>
      <c s="219">
        <f t="shared" si="160"/>
        <v>29</v>
      </c>
      <c s="31"/>
      <c s="40"/>
      <c s="40"/>
    </row>
    <row r="341" spans="1:22" s="70" customFormat="1" ht="12.75">
      <c r="A341" s="292" t="s">
        <v>643</v>
      </c>
      <c s="36" t="s">
        <v>657</v>
      </c>
      <c s="36" t="s">
        <v>452</v>
      </c>
      <c s="36" t="s">
        <v>421</v>
      </c>
      <c s="328" t="s">
        <v>644</v>
      </c>
      <c s="331"/>
      <c s="39">
        <f t="shared" si="161" ref="G341:S341">G342</f>
        <v>0</v>
      </c>
      <c s="35">
        <f t="shared" si="161"/>
        <v>500</v>
      </c>
      <c s="35">
        <f t="shared" si="161"/>
        <v>500</v>
      </c>
      <c s="170">
        <f t="shared" si="161"/>
        <v>0</v>
      </c>
      <c s="218">
        <f t="shared" si="161"/>
        <v>500</v>
      </c>
      <c s="216">
        <f t="shared" si="161"/>
        <v>0</v>
      </c>
      <c s="216">
        <f t="shared" si="161"/>
        <v>500</v>
      </c>
      <c s="216">
        <f t="shared" si="161"/>
        <v>-150</v>
      </c>
      <c s="219">
        <f t="shared" si="161"/>
        <v>350</v>
      </c>
      <c s="216">
        <f t="shared" si="161"/>
        <v>0</v>
      </c>
      <c s="219">
        <f t="shared" si="161"/>
        <v>350</v>
      </c>
      <c s="216">
        <f t="shared" si="161"/>
        <v>0</v>
      </c>
      <c s="219">
        <f t="shared" si="161"/>
        <v>350</v>
      </c>
      <c s="31"/>
      <c s="69"/>
      <c s="69"/>
    </row>
    <row r="342" spans="1:22" s="70" customFormat="1" ht="25.5">
      <c r="A342" s="292" t="s">
        <v>861</v>
      </c>
      <c s="36" t="s">
        <v>657</v>
      </c>
      <c s="36" t="s">
        <v>452</v>
      </c>
      <c s="36" t="s">
        <v>421</v>
      </c>
      <c s="328" t="s">
        <v>736</v>
      </c>
      <c s="331"/>
      <c s="39">
        <f>G345</f>
        <v>0</v>
      </c>
      <c s="35">
        <f>H345</f>
        <v>500</v>
      </c>
      <c s="35">
        <f>I345</f>
        <v>500</v>
      </c>
      <c s="170">
        <f>J345</f>
        <v>0</v>
      </c>
      <c s="218">
        <f>K345+K351+K352+K343+K344</f>
        <v>500</v>
      </c>
      <c s="216">
        <f>L345</f>
        <v>0</v>
      </c>
      <c s="216">
        <f t="shared" si="162" ref="M342:S342">M345+M351+M352+M343+M344</f>
        <v>500</v>
      </c>
      <c s="216">
        <f t="shared" si="162"/>
        <v>-150</v>
      </c>
      <c s="219">
        <f t="shared" si="162"/>
        <v>350</v>
      </c>
      <c s="216">
        <f t="shared" si="162"/>
        <v>0</v>
      </c>
      <c s="219">
        <f t="shared" si="162"/>
        <v>350</v>
      </c>
      <c s="216">
        <f t="shared" si="162"/>
        <v>0</v>
      </c>
      <c s="219">
        <f t="shared" si="162"/>
        <v>350</v>
      </c>
      <c s="31"/>
      <c s="69"/>
      <c s="69"/>
    </row>
    <row r="343" spans="1:22" s="70" customFormat="1" ht="25.5" hidden="1">
      <c r="A343" s="292" t="s">
        <v>695</v>
      </c>
      <c s="36" t="s">
        <v>657</v>
      </c>
      <c s="36" t="s">
        <v>452</v>
      </c>
      <c s="36" t="s">
        <v>421</v>
      </c>
      <c s="328" t="s">
        <v>736</v>
      </c>
      <c s="331" t="s">
        <v>696</v>
      </c>
      <c s="68">
        <v>0</v>
      </c>
      <c s="68">
        <v>0</v>
      </c>
      <c s="71">
        <f>G343+H343</f>
        <v>0</v>
      </c>
      <c s="174">
        <v>0</v>
      </c>
      <c s="218">
        <f>I343+J343</f>
        <v>0</v>
      </c>
      <c s="216">
        <v>0</v>
      </c>
      <c s="216">
        <f>K343+L343</f>
        <v>0</v>
      </c>
      <c s="224">
        <v>0</v>
      </c>
      <c s="219">
        <f>K343+N343</f>
        <v>0</v>
      </c>
      <c s="224">
        <v>0</v>
      </c>
      <c s="219">
        <f>M343+P343</f>
        <v>0</v>
      </c>
      <c s="224">
        <v>0</v>
      </c>
      <c s="219">
        <f>O343+R343</f>
        <v>0</v>
      </c>
      <c s="31"/>
      <c s="69"/>
      <c s="69"/>
    </row>
    <row r="344" spans="1:22" s="70" customFormat="1" ht="26.25">
      <c r="A344" s="292" t="s">
        <v>684</v>
      </c>
      <c s="36" t="s">
        <v>657</v>
      </c>
      <c s="36" t="s">
        <v>452</v>
      </c>
      <c s="36" t="s">
        <v>421</v>
      </c>
      <c s="328" t="s">
        <v>736</v>
      </c>
      <c s="331" t="s">
        <v>685</v>
      </c>
      <c s="68">
        <v>0</v>
      </c>
      <c s="68">
        <v>0</v>
      </c>
      <c s="71">
        <f>G344+H344</f>
        <v>0</v>
      </c>
      <c s="174">
        <v>0</v>
      </c>
      <c s="218">
        <f>I344+J344</f>
        <v>0</v>
      </c>
      <c s="216">
        <v>0</v>
      </c>
      <c s="216">
        <f>K344+L344</f>
        <v>0</v>
      </c>
      <c s="224">
        <v>350</v>
      </c>
      <c s="219">
        <f>K344+N344</f>
        <v>350</v>
      </c>
      <c s="224">
        <v>0</v>
      </c>
      <c s="219">
        <f>O344+P344</f>
        <v>350</v>
      </c>
      <c s="224">
        <v>0</v>
      </c>
      <c s="219">
        <f>Q344+R344</f>
        <v>350</v>
      </c>
      <c s="31"/>
      <c s="69"/>
      <c s="69"/>
    </row>
    <row r="345" spans="1:22" s="70" customFormat="1" ht="13.5" hidden="1">
      <c r="A345" s="293" t="s">
        <v>645</v>
      </c>
      <c s="36" t="s">
        <v>657</v>
      </c>
      <c s="36" t="s">
        <v>452</v>
      </c>
      <c s="36" t="s">
        <v>421</v>
      </c>
      <c s="43" t="s">
        <v>736</v>
      </c>
      <c s="42" t="s">
        <v>646</v>
      </c>
      <c s="68">
        <v>0</v>
      </c>
      <c s="71">
        <v>500</v>
      </c>
      <c s="71">
        <f>G345+H345</f>
        <v>500</v>
      </c>
      <c s="174">
        <v>0</v>
      </c>
      <c s="218">
        <f>I345+J345</f>
        <v>500</v>
      </c>
      <c s="216">
        <v>0</v>
      </c>
      <c s="216">
        <f>K345+L345</f>
        <v>500</v>
      </c>
      <c s="216">
        <v>-500</v>
      </c>
      <c s="219">
        <f>K345+N345</f>
        <v>0</v>
      </c>
      <c s="216">
        <v>0</v>
      </c>
      <c s="219">
        <f>O345+P345</f>
        <v>0</v>
      </c>
      <c s="216">
        <v>0</v>
      </c>
      <c s="219">
        <f>Q345+R345</f>
        <v>0</v>
      </c>
      <c s="31"/>
      <c s="69"/>
      <c s="69"/>
    </row>
    <row r="346" spans="1:22" s="48" customFormat="1" ht="13.5" hidden="1">
      <c r="A346" s="291" t="s">
        <v>979</v>
      </c>
      <c s="34" t="s">
        <v>657</v>
      </c>
      <c s="34" t="s">
        <v>430</v>
      </c>
      <c s="34"/>
      <c s="72"/>
      <c s="38"/>
      <c s="66">
        <f t="shared" si="163" ref="G346:S346">G347</f>
        <v>0</v>
      </c>
      <c s="73">
        <f t="shared" si="163"/>
        <v>0</v>
      </c>
      <c s="73">
        <f t="shared" si="163"/>
        <v>0</v>
      </c>
      <c s="182">
        <f t="shared" si="163"/>
        <v>0</v>
      </c>
      <c s="242">
        <f t="shared" si="163"/>
        <v>0</v>
      </c>
      <c s="241">
        <f t="shared" si="163"/>
        <v>0</v>
      </c>
      <c s="241">
        <f t="shared" si="163"/>
        <v>0</v>
      </c>
      <c s="241">
        <f t="shared" si="163"/>
        <v>0</v>
      </c>
      <c s="243">
        <f t="shared" si="163"/>
        <v>0</v>
      </c>
      <c s="241">
        <f t="shared" si="163"/>
        <v>0</v>
      </c>
      <c s="243">
        <f t="shared" si="163"/>
        <v>0</v>
      </c>
      <c s="241">
        <f t="shared" si="163"/>
        <v>0</v>
      </c>
      <c s="243">
        <f t="shared" si="163"/>
        <v>0</v>
      </c>
      <c s="31"/>
      <c s="47"/>
      <c s="47"/>
    </row>
    <row r="347" spans="1:22" s="33" customFormat="1" ht="13.5" hidden="1">
      <c r="A347" s="291" t="s">
        <v>818</v>
      </c>
      <c s="34" t="s">
        <v>657</v>
      </c>
      <c s="34" t="s">
        <v>430</v>
      </c>
      <c s="34" t="s">
        <v>417</v>
      </c>
      <c s="43"/>
      <c s="42"/>
      <c s="74">
        <f t="shared" si="164" ref="G347:S349">G348</f>
        <v>0</v>
      </c>
      <c s="75">
        <f t="shared" si="164"/>
        <v>0</v>
      </c>
      <c s="75">
        <f t="shared" si="164"/>
        <v>0</v>
      </c>
      <c s="183">
        <f t="shared" si="164"/>
        <v>0</v>
      </c>
      <c s="222">
        <f t="shared" si="164"/>
        <v>0</v>
      </c>
      <c s="220">
        <f t="shared" si="164"/>
        <v>0</v>
      </c>
      <c s="220">
        <f t="shared" si="164"/>
        <v>0</v>
      </c>
      <c s="220">
        <f t="shared" si="164"/>
        <v>0</v>
      </c>
      <c s="223">
        <f t="shared" si="164"/>
        <v>0</v>
      </c>
      <c s="220">
        <f t="shared" si="164"/>
        <v>0</v>
      </c>
      <c s="223">
        <f t="shared" si="164"/>
        <v>0</v>
      </c>
      <c s="220">
        <f t="shared" si="164"/>
        <v>0</v>
      </c>
      <c s="223">
        <f t="shared" si="164"/>
        <v>0</v>
      </c>
      <c s="31"/>
      <c s="32"/>
      <c s="32"/>
    </row>
    <row r="348" spans="1:22" s="33" customFormat="1" ht="26.25" hidden="1">
      <c r="A348" s="292" t="s">
        <v>980</v>
      </c>
      <c s="36" t="s">
        <v>657</v>
      </c>
      <c s="36" t="s">
        <v>430</v>
      </c>
      <c s="36" t="s">
        <v>417</v>
      </c>
      <c s="43" t="s">
        <v>981</v>
      </c>
      <c s="42"/>
      <c s="68">
        <f t="shared" si="164"/>
        <v>0</v>
      </c>
      <c s="71">
        <f t="shared" si="164"/>
        <v>0</v>
      </c>
      <c s="71">
        <f t="shared" si="164"/>
        <v>0</v>
      </c>
      <c s="174">
        <f t="shared" si="164"/>
        <v>0</v>
      </c>
      <c s="218">
        <f t="shared" si="164"/>
        <v>0</v>
      </c>
      <c s="216">
        <f t="shared" si="164"/>
        <v>0</v>
      </c>
      <c s="216">
        <f t="shared" si="164"/>
        <v>0</v>
      </c>
      <c s="216">
        <f t="shared" si="164"/>
        <v>0</v>
      </c>
      <c s="219">
        <f t="shared" si="164"/>
        <v>0</v>
      </c>
      <c s="216">
        <f t="shared" si="164"/>
        <v>0</v>
      </c>
      <c s="219">
        <f t="shared" si="164"/>
        <v>0</v>
      </c>
      <c s="216">
        <f t="shared" si="164"/>
        <v>0</v>
      </c>
      <c s="219">
        <f t="shared" si="164"/>
        <v>0</v>
      </c>
      <c s="31"/>
      <c s="32"/>
      <c s="32"/>
    </row>
    <row r="349" spans="1:22" s="33" customFormat="1" ht="26.25" hidden="1">
      <c r="A349" s="292" t="s">
        <v>982</v>
      </c>
      <c s="36" t="s">
        <v>657</v>
      </c>
      <c s="36" t="s">
        <v>430</v>
      </c>
      <c s="36" t="s">
        <v>417</v>
      </c>
      <c s="43" t="s">
        <v>983</v>
      </c>
      <c s="42"/>
      <c s="68">
        <f t="shared" si="164"/>
        <v>0</v>
      </c>
      <c s="71">
        <f t="shared" si="164"/>
        <v>0</v>
      </c>
      <c s="71">
        <f t="shared" si="164"/>
        <v>0</v>
      </c>
      <c s="174">
        <f t="shared" si="164"/>
        <v>0</v>
      </c>
      <c s="218">
        <f t="shared" si="164"/>
        <v>0</v>
      </c>
      <c s="216">
        <f t="shared" si="164"/>
        <v>0</v>
      </c>
      <c s="216">
        <f t="shared" si="164"/>
        <v>0</v>
      </c>
      <c s="216">
        <f t="shared" si="164"/>
        <v>0</v>
      </c>
      <c s="219">
        <f t="shared" si="164"/>
        <v>0</v>
      </c>
      <c s="216">
        <f t="shared" si="164"/>
        <v>0</v>
      </c>
      <c s="219">
        <f t="shared" si="164"/>
        <v>0</v>
      </c>
      <c s="216">
        <f t="shared" si="164"/>
        <v>0</v>
      </c>
      <c s="219">
        <f t="shared" si="164"/>
        <v>0</v>
      </c>
      <c s="31"/>
      <c s="32"/>
      <c s="32"/>
    </row>
    <row r="350" spans="1:22" s="33" customFormat="1" ht="13.5" hidden="1">
      <c r="A350" s="297" t="s">
        <v>23</v>
      </c>
      <c s="54" t="s">
        <v>657</v>
      </c>
      <c s="54" t="s">
        <v>430</v>
      </c>
      <c s="54" t="s">
        <v>417</v>
      </c>
      <c s="55" t="s">
        <v>983</v>
      </c>
      <c s="56" t="s">
        <v>24</v>
      </c>
      <c s="76"/>
      <c s="77"/>
      <c s="77">
        <f>G350+H350</f>
        <v>0</v>
      </c>
      <c s="187"/>
      <c s="256">
        <f>I350+J350</f>
        <v>0</v>
      </c>
      <c s="246"/>
      <c s="246">
        <f>K350+L350</f>
        <v>0</v>
      </c>
      <c s="246"/>
      <c s="254">
        <f>K350+N350</f>
        <v>0</v>
      </c>
      <c s="246"/>
      <c s="254">
        <f>M350+P350</f>
        <v>0</v>
      </c>
      <c s="246"/>
      <c s="254">
        <f>O350+R350</f>
        <v>0</v>
      </c>
      <c s="31"/>
      <c s="32"/>
      <c s="32"/>
    </row>
    <row r="351" spans="1:22" s="70" customFormat="1" ht="39" hidden="1">
      <c r="A351" s="292" t="s">
        <v>665</v>
      </c>
      <c s="36" t="s">
        <v>657</v>
      </c>
      <c s="36" t="s">
        <v>452</v>
      </c>
      <c s="36" t="s">
        <v>421</v>
      </c>
      <c s="43" t="s">
        <v>736</v>
      </c>
      <c s="42" t="s">
        <v>666</v>
      </c>
      <c s="68">
        <v>0</v>
      </c>
      <c s="68">
        <v>0</v>
      </c>
      <c s="71">
        <f>G351+H351</f>
        <v>0</v>
      </c>
      <c s="174">
        <v>0</v>
      </c>
      <c s="218">
        <f>I351+J351</f>
        <v>0</v>
      </c>
      <c s="216">
        <v>0</v>
      </c>
      <c s="216">
        <f>K351+L351</f>
        <v>0</v>
      </c>
      <c s="224">
        <v>0</v>
      </c>
      <c s="219">
        <f>K351+N351</f>
        <v>0</v>
      </c>
      <c s="224">
        <v>0</v>
      </c>
      <c s="219">
        <f>M351+P351</f>
        <v>0</v>
      </c>
      <c s="224">
        <v>0</v>
      </c>
      <c s="219">
        <f>O351+R351</f>
        <v>0</v>
      </c>
      <c s="31"/>
      <c s="69"/>
      <c s="69"/>
    </row>
    <row r="352" spans="1:22" s="70" customFormat="1" ht="13.5" hidden="1" thickBot="1">
      <c r="A352" s="292" t="s">
        <v>667</v>
      </c>
      <c s="36" t="s">
        <v>657</v>
      </c>
      <c s="36" t="s">
        <v>452</v>
      </c>
      <c s="36" t="s">
        <v>421</v>
      </c>
      <c s="43" t="s">
        <v>736</v>
      </c>
      <c s="42" t="s">
        <v>668</v>
      </c>
      <c s="68">
        <v>0</v>
      </c>
      <c s="68">
        <v>0</v>
      </c>
      <c s="71">
        <f>G352+H352</f>
        <v>0</v>
      </c>
      <c s="174">
        <v>0</v>
      </c>
      <c s="218">
        <f>I352+J352</f>
        <v>0</v>
      </c>
      <c s="216">
        <v>0</v>
      </c>
      <c s="216">
        <f>K352+L352</f>
        <v>0</v>
      </c>
      <c s="224">
        <v>0</v>
      </c>
      <c s="219">
        <f>K352+N352</f>
        <v>0</v>
      </c>
      <c s="224">
        <v>0</v>
      </c>
      <c s="219">
        <f>M352+P352</f>
        <v>0</v>
      </c>
      <c s="224">
        <v>0</v>
      </c>
      <c s="219">
        <f>O352+R352</f>
        <v>0</v>
      </c>
      <c s="31"/>
      <c s="69"/>
      <c s="69"/>
    </row>
    <row r="353" spans="1:22" s="28" customFormat="1" ht="31.5" customHeight="1" thickBot="1">
      <c r="A353" s="423" t="s">
        <v>1110</v>
      </c>
      <c s="424"/>
      <c s="424"/>
      <c s="424"/>
      <c s="424"/>
      <c s="425"/>
      <c s="78">
        <f>G354+G370+G766+G628+G634+G863</f>
        <v>176875.09999999998</v>
      </c>
      <c s="78">
        <f>H354+H370+H766+H628+H634+H863</f>
        <v>10490.744999999999</v>
      </c>
      <c s="78">
        <f>I354+I370+I766+I628+I634+I863</f>
        <v>187365.84500000003</v>
      </c>
      <c s="184">
        <f>J354+J370+J766+J628+J634+J863</f>
        <v>1554</v>
      </c>
      <c s="248">
        <f>K354+K370+K766+K628+K634+K863+K365</f>
        <v>188919.845</v>
      </c>
      <c s="247">
        <f>L354+L370+L766+L628+L634+L863</f>
        <v>-6134.8900000000003</v>
      </c>
      <c s="247">
        <f t="shared" si="165" ref="M353:S353">M354+M370+M766+M628+M634+M863+M365</f>
        <v>182784.95499999999</v>
      </c>
      <c s="247">
        <f t="shared" si="165"/>
        <v>34777.514000000003</v>
      </c>
      <c s="247">
        <f t="shared" si="165"/>
        <v>217562.46400000001</v>
      </c>
      <c s="247">
        <f t="shared" si="165"/>
        <v>2106.9200000000001</v>
      </c>
      <c s="247">
        <f t="shared" si="165"/>
        <v>219669.38399999999</v>
      </c>
      <c s="247">
        <f t="shared" si="165"/>
        <v>55</v>
      </c>
      <c s="247">
        <f t="shared" si="165"/>
        <v>219724.38399999999</v>
      </c>
      <c s="26"/>
      <c s="27"/>
      <c s="27"/>
    </row>
    <row r="354" spans="1:22" s="48" customFormat="1" ht="12.75" hidden="1">
      <c r="A354" s="290" t="s">
        <v>656</v>
      </c>
      <c s="29" t="s">
        <v>984</v>
      </c>
      <c s="29" t="s">
        <v>414</v>
      </c>
      <c s="29"/>
      <c s="29"/>
      <c s="59"/>
      <c s="79">
        <f t="shared" si="166" ref="G354:O354">G355+G362</f>
        <v>0</v>
      </c>
      <c s="80">
        <f t="shared" si="166"/>
        <v>0</v>
      </c>
      <c s="80">
        <f t="shared" si="166"/>
        <v>0</v>
      </c>
      <c s="185">
        <f t="shared" si="166"/>
        <v>0</v>
      </c>
      <c s="250">
        <f t="shared" si="166"/>
        <v>0</v>
      </c>
      <c s="249">
        <f>L355+L362</f>
        <v>0</v>
      </c>
      <c s="249">
        <f>M355+M362</f>
        <v>0</v>
      </c>
      <c s="249">
        <f t="shared" si="166"/>
        <v>0</v>
      </c>
      <c s="251">
        <f t="shared" si="166"/>
        <v>0</v>
      </c>
      <c s="249">
        <f>P355+P362</f>
        <v>0</v>
      </c>
      <c s="251">
        <f>Q355+Q362</f>
        <v>0</v>
      </c>
      <c s="249">
        <f>R355+R362</f>
        <v>0</v>
      </c>
      <c s="251">
        <f>S355+S362</f>
        <v>0</v>
      </c>
      <c s="31"/>
      <c s="47"/>
      <c s="47"/>
    </row>
    <row r="355" spans="1:22" s="33" customFormat="1" ht="25.5" hidden="1">
      <c r="A355" s="291" t="s">
        <v>936</v>
      </c>
      <c s="34" t="s">
        <v>984</v>
      </c>
      <c s="34" t="s">
        <v>414</v>
      </c>
      <c s="34" t="s">
        <v>430</v>
      </c>
      <c s="34"/>
      <c s="38"/>
      <c s="44">
        <f t="shared" si="167" ref="G355:S356">G356</f>
        <v>0</v>
      </c>
      <c s="37">
        <f t="shared" si="167"/>
        <v>0</v>
      </c>
      <c s="37">
        <f t="shared" si="167"/>
        <v>0</v>
      </c>
      <c s="173">
        <f t="shared" si="167"/>
        <v>0</v>
      </c>
      <c s="222">
        <f t="shared" si="167"/>
        <v>0</v>
      </c>
      <c s="220">
        <f t="shared" si="167"/>
        <v>0</v>
      </c>
      <c s="220">
        <f t="shared" si="167"/>
        <v>0</v>
      </c>
      <c s="220">
        <f t="shared" si="167"/>
        <v>0</v>
      </c>
      <c s="223">
        <f t="shared" si="167"/>
        <v>0</v>
      </c>
      <c s="220">
        <f t="shared" si="167"/>
        <v>0</v>
      </c>
      <c s="223">
        <f t="shared" si="167"/>
        <v>0</v>
      </c>
      <c s="220">
        <f t="shared" si="167"/>
        <v>0</v>
      </c>
      <c s="223">
        <f t="shared" si="167"/>
        <v>0</v>
      </c>
      <c s="31"/>
      <c s="32"/>
      <c s="32"/>
    </row>
    <row r="356" spans="1:22" s="33" customFormat="1" ht="12.75" hidden="1">
      <c r="A356" s="292" t="s">
        <v>616</v>
      </c>
      <c s="36" t="s">
        <v>984</v>
      </c>
      <c s="36" t="s">
        <v>414</v>
      </c>
      <c s="36" t="s">
        <v>430</v>
      </c>
      <c s="36" t="s">
        <v>617</v>
      </c>
      <c s="42"/>
      <c s="44">
        <f t="shared" si="167"/>
        <v>0</v>
      </c>
      <c s="37">
        <f t="shared" si="167"/>
        <v>0</v>
      </c>
      <c s="37">
        <f t="shared" si="167"/>
        <v>0</v>
      </c>
      <c s="173">
        <f t="shared" si="167"/>
        <v>0</v>
      </c>
      <c s="222">
        <f t="shared" si="167"/>
        <v>0</v>
      </c>
      <c s="220">
        <f t="shared" si="167"/>
        <v>0</v>
      </c>
      <c s="220">
        <f t="shared" si="167"/>
        <v>0</v>
      </c>
      <c s="220">
        <f t="shared" si="167"/>
        <v>0</v>
      </c>
      <c s="223">
        <f t="shared" si="167"/>
        <v>0</v>
      </c>
      <c s="220">
        <f t="shared" si="167"/>
        <v>0</v>
      </c>
      <c s="223">
        <f t="shared" si="167"/>
        <v>0</v>
      </c>
      <c s="220">
        <f t="shared" si="167"/>
        <v>0</v>
      </c>
      <c s="223">
        <f t="shared" si="167"/>
        <v>0</v>
      </c>
      <c s="31"/>
      <c s="32"/>
      <c s="32"/>
    </row>
    <row r="357" spans="1:22" s="33" customFormat="1" ht="51" hidden="1">
      <c r="A357" s="292" t="s">
        <v>937</v>
      </c>
      <c s="36" t="s">
        <v>984</v>
      </c>
      <c s="36" t="s">
        <v>414</v>
      </c>
      <c s="36" t="s">
        <v>430</v>
      </c>
      <c s="36" t="s">
        <v>938</v>
      </c>
      <c s="42"/>
      <c s="44">
        <f t="shared" si="168" ref="G357:O357">G358+G360+G359</f>
        <v>0</v>
      </c>
      <c s="37">
        <f t="shared" si="168"/>
        <v>0</v>
      </c>
      <c s="37">
        <f t="shared" si="168"/>
        <v>0</v>
      </c>
      <c s="173">
        <f t="shared" si="168"/>
        <v>0</v>
      </c>
      <c s="222">
        <f t="shared" si="168"/>
        <v>0</v>
      </c>
      <c s="220">
        <f>L358+L360+L359</f>
        <v>0</v>
      </c>
      <c s="220">
        <f>M358+M360+M359</f>
        <v>0</v>
      </c>
      <c s="220">
        <f t="shared" si="168"/>
        <v>0</v>
      </c>
      <c s="223">
        <f t="shared" si="168"/>
        <v>0</v>
      </c>
      <c s="220">
        <f>P358+P360+P359</f>
        <v>0</v>
      </c>
      <c s="223">
        <f>Q358+Q360+Q359</f>
        <v>0</v>
      </c>
      <c s="220">
        <f>R358+R360+R359</f>
        <v>0</v>
      </c>
      <c s="223">
        <f>S358+S360+S359</f>
        <v>0</v>
      </c>
      <c s="31"/>
      <c s="32"/>
      <c s="32"/>
    </row>
    <row r="358" spans="1:22" s="33" customFormat="1" ht="12.75" hidden="1">
      <c r="A358" s="292" t="s">
        <v>851</v>
      </c>
      <c s="36" t="s">
        <v>984</v>
      </c>
      <c s="36" t="s">
        <v>414</v>
      </c>
      <c s="36" t="s">
        <v>430</v>
      </c>
      <c s="36" t="s">
        <v>938</v>
      </c>
      <c s="42" t="s">
        <v>852</v>
      </c>
      <c s="39"/>
      <c s="35"/>
      <c s="35">
        <f>G358+H358</f>
        <v>0</v>
      </c>
      <c s="170"/>
      <c s="218">
        <f>I358+J358</f>
        <v>0</v>
      </c>
      <c s="216"/>
      <c s="216">
        <f>K358+L358</f>
        <v>0</v>
      </c>
      <c s="216"/>
      <c s="219">
        <f>K358+N358</f>
        <v>0</v>
      </c>
      <c s="216"/>
      <c s="219">
        <f>M358+P358</f>
        <v>0</v>
      </c>
      <c s="216"/>
      <c s="219">
        <f>O358+R358</f>
        <v>0</v>
      </c>
      <c s="31"/>
      <c s="32"/>
      <c s="32"/>
    </row>
    <row r="359" spans="1:22" s="33" customFormat="1" ht="12.75" hidden="1">
      <c r="A359" s="292" t="s">
        <v>853</v>
      </c>
      <c s="36" t="s">
        <v>984</v>
      </c>
      <c s="36" t="s">
        <v>414</v>
      </c>
      <c s="36" t="s">
        <v>430</v>
      </c>
      <c s="36" t="s">
        <v>938</v>
      </c>
      <c s="42" t="s">
        <v>854</v>
      </c>
      <c s="39"/>
      <c s="35"/>
      <c s="35">
        <f>G359+H359</f>
        <v>0</v>
      </c>
      <c s="170"/>
      <c s="218">
        <f>I359+J359</f>
        <v>0</v>
      </c>
      <c s="216"/>
      <c s="216">
        <f>K359+L359</f>
        <v>0</v>
      </c>
      <c s="216"/>
      <c s="219">
        <f>K359+N359</f>
        <v>0</v>
      </c>
      <c s="216"/>
      <c s="219">
        <f>M359+P359</f>
        <v>0</v>
      </c>
      <c s="216"/>
      <c s="219">
        <f>O359+R359</f>
        <v>0</v>
      </c>
      <c s="31"/>
      <c s="32"/>
      <c s="32"/>
    </row>
    <row r="360" spans="1:22" s="33" customFormat="1" ht="25.5" hidden="1">
      <c r="A360" s="292" t="s">
        <v>1047</v>
      </c>
      <c s="36" t="s">
        <v>984</v>
      </c>
      <c s="36" t="s">
        <v>414</v>
      </c>
      <c s="36" t="s">
        <v>430</v>
      </c>
      <c s="36" t="s">
        <v>939</v>
      </c>
      <c s="42"/>
      <c s="44">
        <f t="shared" si="169" ref="G360:S360">G361</f>
        <v>0</v>
      </c>
      <c s="37">
        <f t="shared" si="169"/>
        <v>0</v>
      </c>
      <c s="37">
        <f t="shared" si="169"/>
        <v>0</v>
      </c>
      <c s="173">
        <f t="shared" si="169"/>
        <v>0</v>
      </c>
      <c s="222">
        <f t="shared" si="169"/>
        <v>0</v>
      </c>
      <c s="220">
        <f t="shared" si="169"/>
        <v>0</v>
      </c>
      <c s="220">
        <f t="shared" si="169"/>
        <v>0</v>
      </c>
      <c s="220">
        <f t="shared" si="169"/>
        <v>0</v>
      </c>
      <c s="223">
        <f t="shared" si="169"/>
        <v>0</v>
      </c>
      <c s="220">
        <f t="shared" si="169"/>
        <v>0</v>
      </c>
      <c s="223">
        <f t="shared" si="169"/>
        <v>0</v>
      </c>
      <c s="220">
        <f t="shared" si="169"/>
        <v>0</v>
      </c>
      <c s="223">
        <f t="shared" si="169"/>
        <v>0</v>
      </c>
      <c s="31"/>
      <c s="32"/>
      <c s="32"/>
    </row>
    <row r="361" spans="1:22" s="33" customFormat="1" ht="12.75" hidden="1">
      <c r="A361" s="292" t="s">
        <v>851</v>
      </c>
      <c s="36" t="s">
        <v>984</v>
      </c>
      <c s="36" t="s">
        <v>414</v>
      </c>
      <c s="36" t="s">
        <v>430</v>
      </c>
      <c s="36" t="s">
        <v>939</v>
      </c>
      <c s="42" t="s">
        <v>852</v>
      </c>
      <c s="39"/>
      <c s="35"/>
      <c s="35">
        <f>G361+H361</f>
        <v>0</v>
      </c>
      <c s="170"/>
      <c s="218">
        <f>I361+J361</f>
        <v>0</v>
      </c>
      <c s="216"/>
      <c s="216">
        <f>K361+L361</f>
        <v>0</v>
      </c>
      <c s="216"/>
      <c s="219">
        <f>K361+N361</f>
        <v>0</v>
      </c>
      <c s="216"/>
      <c s="219">
        <f>M361+P361</f>
        <v>0</v>
      </c>
      <c s="216"/>
      <c s="219">
        <f>O361+R361</f>
        <v>0</v>
      </c>
      <c s="31"/>
      <c s="32"/>
      <c s="32"/>
    </row>
    <row r="362" spans="1:22" s="33" customFormat="1" ht="12.75" hidden="1">
      <c r="A362" s="291" t="s">
        <v>431</v>
      </c>
      <c s="34" t="s">
        <v>984</v>
      </c>
      <c s="34" t="s">
        <v>414</v>
      </c>
      <c s="34" t="s">
        <v>432</v>
      </c>
      <c s="36"/>
      <c s="42"/>
      <c s="39">
        <f t="shared" si="170" ref="G362:S363">G363</f>
        <v>0</v>
      </c>
      <c s="35">
        <f t="shared" si="170"/>
        <v>0</v>
      </c>
      <c s="35">
        <f t="shared" si="170"/>
        <v>0</v>
      </c>
      <c s="170">
        <f t="shared" si="170"/>
        <v>0</v>
      </c>
      <c s="218">
        <f t="shared" si="170"/>
        <v>0</v>
      </c>
      <c s="216">
        <f t="shared" si="170"/>
        <v>0</v>
      </c>
      <c s="216">
        <f t="shared" si="170"/>
        <v>0</v>
      </c>
      <c s="216">
        <f t="shared" si="170"/>
        <v>0</v>
      </c>
      <c s="219">
        <f t="shared" si="170"/>
        <v>0</v>
      </c>
      <c s="216">
        <f t="shared" si="170"/>
        <v>0</v>
      </c>
      <c s="219">
        <f t="shared" si="170"/>
        <v>0</v>
      </c>
      <c s="216">
        <f t="shared" si="170"/>
        <v>0</v>
      </c>
      <c s="219">
        <f t="shared" si="170"/>
        <v>0</v>
      </c>
      <c s="31"/>
      <c s="32"/>
      <c s="32"/>
    </row>
    <row r="363" spans="1:22" s="33" customFormat="1" ht="12.75" hidden="1">
      <c r="A363" s="293" t="s">
        <v>940</v>
      </c>
      <c s="36" t="s">
        <v>984</v>
      </c>
      <c s="36" t="s">
        <v>414</v>
      </c>
      <c s="36" t="s">
        <v>432</v>
      </c>
      <c s="36" t="s">
        <v>941</v>
      </c>
      <c s="42"/>
      <c s="39">
        <f t="shared" si="170"/>
        <v>0</v>
      </c>
      <c s="35">
        <f t="shared" si="170"/>
        <v>0</v>
      </c>
      <c s="35">
        <f t="shared" si="170"/>
        <v>0</v>
      </c>
      <c s="170">
        <f t="shared" si="170"/>
        <v>0</v>
      </c>
      <c s="218">
        <f t="shared" si="170"/>
        <v>0</v>
      </c>
      <c s="216">
        <f t="shared" si="170"/>
        <v>0</v>
      </c>
      <c s="216">
        <f t="shared" si="170"/>
        <v>0</v>
      </c>
      <c s="216">
        <f t="shared" si="170"/>
        <v>0</v>
      </c>
      <c s="219">
        <f t="shared" si="170"/>
        <v>0</v>
      </c>
      <c s="216">
        <f t="shared" si="170"/>
        <v>0</v>
      </c>
      <c s="219">
        <f t="shared" si="170"/>
        <v>0</v>
      </c>
      <c s="216">
        <f t="shared" si="170"/>
        <v>0</v>
      </c>
      <c s="219">
        <f t="shared" si="170"/>
        <v>0</v>
      </c>
      <c s="31"/>
      <c s="32"/>
      <c s="32"/>
    </row>
    <row r="364" spans="1:22" s="33" customFormat="1" ht="12.75" hidden="1">
      <c r="A364" s="292" t="s">
        <v>590</v>
      </c>
      <c s="36" t="s">
        <v>984</v>
      </c>
      <c s="36" t="s">
        <v>414</v>
      </c>
      <c s="36" t="s">
        <v>432</v>
      </c>
      <c s="36" t="s">
        <v>941</v>
      </c>
      <c s="42" t="s">
        <v>591</v>
      </c>
      <c s="39"/>
      <c s="35"/>
      <c s="35">
        <f>G364+H364</f>
        <v>0</v>
      </c>
      <c s="170"/>
      <c s="218">
        <f>I364+J364</f>
        <v>0</v>
      </c>
      <c s="216"/>
      <c s="216">
        <f>K364+L364</f>
        <v>0</v>
      </c>
      <c s="216"/>
      <c s="219">
        <f>K364+N364</f>
        <v>0</v>
      </c>
      <c s="216"/>
      <c s="219">
        <f>M364+P364</f>
        <v>0</v>
      </c>
      <c s="216"/>
      <c s="219">
        <f>O364+R364</f>
        <v>0</v>
      </c>
      <c s="31"/>
      <c s="32"/>
      <c s="32"/>
    </row>
    <row r="365" spans="1:22" s="65" customFormat="1" ht="12.75" hidden="1">
      <c r="A365" s="290" t="s">
        <v>656</v>
      </c>
      <c s="34" t="s">
        <v>984</v>
      </c>
      <c s="34" t="s">
        <v>414</v>
      </c>
      <c s="34"/>
      <c s="84"/>
      <c s="85"/>
      <c s="62">
        <f>G366</f>
        <v>158799.79999999999</v>
      </c>
      <c s="63">
        <f t="shared" si="171" ref="H365:L366">H366</f>
        <v>5546.6449999999995</v>
      </c>
      <c s="63">
        <f t="shared" si="171"/>
        <v>164346.44500000004</v>
      </c>
      <c s="179">
        <f t="shared" si="171"/>
        <v>1699</v>
      </c>
      <c s="238">
        <f>K366</f>
        <v>0</v>
      </c>
      <c s="237">
        <f t="shared" si="171"/>
        <v>-6134.8900000000003</v>
      </c>
      <c s="237">
        <f>M366</f>
        <v>0</v>
      </c>
      <c s="237">
        <f t="shared" si="172" ref="N365:S367">N366</f>
        <v>0</v>
      </c>
      <c s="237">
        <f t="shared" si="172"/>
        <v>0</v>
      </c>
      <c s="237">
        <f t="shared" si="172"/>
        <v>0</v>
      </c>
      <c s="239">
        <f t="shared" si="172"/>
        <v>0</v>
      </c>
      <c s="237">
        <f t="shared" si="172"/>
        <v>0</v>
      </c>
      <c s="239">
        <f t="shared" si="172"/>
        <v>0</v>
      </c>
      <c s="31"/>
      <c s="64"/>
      <c s="64"/>
    </row>
    <row r="366" spans="1:22" s="41" customFormat="1" ht="12.75" hidden="1">
      <c r="A366" s="291" t="s">
        <v>431</v>
      </c>
      <c s="34" t="s">
        <v>984</v>
      </c>
      <c s="34" t="s">
        <v>414</v>
      </c>
      <c s="34" t="s">
        <v>432</v>
      </c>
      <c s="84"/>
      <c s="85"/>
      <c s="44">
        <f>G367</f>
        <v>158799.79999999999</v>
      </c>
      <c s="37">
        <f t="shared" si="171"/>
        <v>5546.6449999999995</v>
      </c>
      <c s="37">
        <f t="shared" si="171"/>
        <v>164346.44500000004</v>
      </c>
      <c s="173">
        <f t="shared" si="171"/>
        <v>1699</v>
      </c>
      <c s="222">
        <f>K367</f>
        <v>0</v>
      </c>
      <c s="220">
        <f t="shared" si="171"/>
        <v>-6134.8900000000003</v>
      </c>
      <c s="220">
        <f>M367</f>
        <v>0</v>
      </c>
      <c s="220">
        <f t="shared" si="172"/>
        <v>0</v>
      </c>
      <c s="220">
        <f t="shared" si="172"/>
        <v>0</v>
      </c>
      <c s="220">
        <f t="shared" si="172"/>
        <v>0</v>
      </c>
      <c s="223">
        <f t="shared" si="172"/>
        <v>0</v>
      </c>
      <c s="220">
        <f t="shared" si="172"/>
        <v>0</v>
      </c>
      <c s="223">
        <f t="shared" si="172"/>
        <v>0</v>
      </c>
      <c s="31"/>
      <c s="40"/>
      <c s="40"/>
    </row>
    <row r="367" spans="1:22" s="41" customFormat="1" ht="12.75" hidden="1">
      <c r="A367" s="292" t="s">
        <v>643</v>
      </c>
      <c s="36" t="s">
        <v>984</v>
      </c>
      <c s="36" t="s">
        <v>414</v>
      </c>
      <c s="36" t="s">
        <v>432</v>
      </c>
      <c s="43" t="s">
        <v>644</v>
      </c>
      <c s="42"/>
      <c s="44">
        <f>G370+G368</f>
        <v>158799.79999999999</v>
      </c>
      <c s="44">
        <f>H370+H368</f>
        <v>5546.6449999999995</v>
      </c>
      <c s="44">
        <f>I370+I368</f>
        <v>164346.44500000004</v>
      </c>
      <c s="181">
        <f>J370+J368</f>
        <v>1699</v>
      </c>
      <c s="222">
        <f>K368</f>
        <v>0</v>
      </c>
      <c s="227">
        <f>L370+L368</f>
        <v>-6134.8900000000003</v>
      </c>
      <c s="227">
        <f>M368</f>
        <v>0</v>
      </c>
      <c s="227">
        <f t="shared" si="172"/>
        <v>0</v>
      </c>
      <c s="227">
        <f t="shared" si="172"/>
        <v>0</v>
      </c>
      <c s="227">
        <f t="shared" si="172"/>
        <v>0</v>
      </c>
      <c s="245">
        <f t="shared" si="172"/>
        <v>0</v>
      </c>
      <c s="227">
        <f t="shared" si="172"/>
        <v>0</v>
      </c>
      <c s="245">
        <f t="shared" si="172"/>
        <v>0</v>
      </c>
      <c s="31"/>
      <c s="40"/>
      <c s="40"/>
    </row>
    <row r="368" spans="1:22" s="41" customFormat="1" ht="25.5" hidden="1">
      <c r="A368" s="292" t="s">
        <v>122</v>
      </c>
      <c s="36" t="s">
        <v>984</v>
      </c>
      <c s="36" t="s">
        <v>414</v>
      </c>
      <c s="36" t="s">
        <v>432</v>
      </c>
      <c s="43" t="s">
        <v>121</v>
      </c>
      <c s="42"/>
      <c s="44">
        <f t="shared" si="173" ref="G368:S368">G369</f>
        <v>0</v>
      </c>
      <c s="44">
        <f t="shared" si="173"/>
        <v>0</v>
      </c>
      <c s="44">
        <f t="shared" si="173"/>
        <v>0</v>
      </c>
      <c s="181">
        <f t="shared" si="173"/>
        <v>0</v>
      </c>
      <c s="222">
        <f t="shared" si="173"/>
        <v>0</v>
      </c>
      <c s="227">
        <f t="shared" si="173"/>
        <v>0</v>
      </c>
      <c s="227">
        <f t="shared" si="173"/>
        <v>0</v>
      </c>
      <c s="227">
        <f t="shared" si="173"/>
        <v>0</v>
      </c>
      <c s="227">
        <f t="shared" si="173"/>
        <v>0</v>
      </c>
      <c s="227">
        <f t="shared" si="173"/>
        <v>0</v>
      </c>
      <c s="245">
        <f t="shared" si="173"/>
        <v>0</v>
      </c>
      <c s="227">
        <f t="shared" si="173"/>
        <v>0</v>
      </c>
      <c s="245">
        <f t="shared" si="173"/>
        <v>0</v>
      </c>
      <c s="31"/>
      <c s="40"/>
      <c s="40"/>
    </row>
    <row r="369" spans="1:22" s="41" customFormat="1" ht="38.25" hidden="1">
      <c r="A369" s="292" t="s">
        <v>665</v>
      </c>
      <c s="36" t="s">
        <v>984</v>
      </c>
      <c s="36" t="s">
        <v>414</v>
      </c>
      <c s="36" t="s">
        <v>432</v>
      </c>
      <c s="43" t="s">
        <v>121</v>
      </c>
      <c s="42" t="s">
        <v>666</v>
      </c>
      <c s="44">
        <v>0</v>
      </c>
      <c s="37">
        <v>0</v>
      </c>
      <c s="35">
        <f>G369+H369</f>
        <v>0</v>
      </c>
      <c s="181">
        <v>0</v>
      </c>
      <c s="218">
        <f>I369+J369</f>
        <v>0</v>
      </c>
      <c s="227">
        <v>0</v>
      </c>
      <c s="216">
        <f>K369+L369</f>
        <v>0</v>
      </c>
      <c s="227">
        <v>0</v>
      </c>
      <c s="219">
        <f>K369+N369</f>
        <v>0</v>
      </c>
      <c s="227">
        <v>0</v>
      </c>
      <c s="219">
        <f>M369+P369</f>
        <v>0</v>
      </c>
      <c s="227">
        <v>0</v>
      </c>
      <c s="219">
        <f>O369+R369</f>
        <v>0</v>
      </c>
      <c s="31"/>
      <c s="40"/>
      <c s="40"/>
    </row>
    <row r="370" spans="1:22" s="65" customFormat="1" ht="12.75">
      <c r="A370" s="291" t="s">
        <v>844</v>
      </c>
      <c s="34" t="s">
        <v>984</v>
      </c>
      <c s="34" t="s">
        <v>427</v>
      </c>
      <c s="34"/>
      <c s="34"/>
      <c s="38"/>
      <c s="66">
        <f t="shared" si="174" ref="G370:Q370">G371+G476+G512+G519+G547+G576</f>
        <v>158799.79999999999</v>
      </c>
      <c s="67">
        <f t="shared" si="174"/>
        <v>5546.6449999999995</v>
      </c>
      <c s="67">
        <f t="shared" si="174"/>
        <v>164346.44500000004</v>
      </c>
      <c s="180">
        <f t="shared" si="174"/>
        <v>1699</v>
      </c>
      <c s="242">
        <f t="shared" si="174"/>
        <v>166045.44500000001</v>
      </c>
      <c s="241">
        <f t="shared" si="174"/>
        <v>-6134.8900000000003</v>
      </c>
      <c s="241">
        <f t="shared" si="174"/>
        <v>159910.55499999999</v>
      </c>
      <c s="241">
        <f t="shared" si="174"/>
        <v>33345.714000000007</v>
      </c>
      <c s="243">
        <f t="shared" si="174"/>
        <v>193256.264</v>
      </c>
      <c s="241">
        <f t="shared" si="174"/>
        <v>2106.9200000000001</v>
      </c>
      <c s="243">
        <f t="shared" si="174"/>
        <v>195363.18399999998</v>
      </c>
      <c s="241">
        <f>R371+R476+R512+R519+R547+R576</f>
        <v>55</v>
      </c>
      <c s="243">
        <f>S371+S476+S512+S519+S547+S576</f>
        <v>195418.18399999998</v>
      </c>
      <c s="31"/>
      <c s="64"/>
      <c s="64"/>
    </row>
    <row r="371" spans="1:22" s="41" customFormat="1" ht="12.75">
      <c r="A371" s="291" t="s">
        <v>448</v>
      </c>
      <c s="34" t="s">
        <v>984</v>
      </c>
      <c s="34" t="s">
        <v>427</v>
      </c>
      <c s="34" t="s">
        <v>417</v>
      </c>
      <c s="34"/>
      <c s="38"/>
      <c s="44">
        <f>G372+G385+G415+G418+G465+G543+G411+G397+G408+G460</f>
        <v>148698.5</v>
      </c>
      <c s="44">
        <f t="shared" si="175" ref="H371:Q371">H372+H385+H415+H418+H465+H543+H411+H397+H408+H460</f>
        <v>4969.5349999999999</v>
      </c>
      <c s="44">
        <f t="shared" si="175"/>
        <v>153668.03500000003</v>
      </c>
      <c s="181">
        <f t="shared" si="175"/>
        <v>0</v>
      </c>
      <c s="222">
        <f t="shared" si="175"/>
        <v>153668.035</v>
      </c>
      <c s="227">
        <f t="shared" si="175"/>
        <v>-6134.8900000000003</v>
      </c>
      <c s="227">
        <f t="shared" si="175"/>
        <v>147533.14499999999</v>
      </c>
      <c s="227">
        <f t="shared" si="175"/>
        <v>34799.124000000011</v>
      </c>
      <c s="227">
        <f t="shared" si="175"/>
        <v>182332.264</v>
      </c>
      <c s="227">
        <f t="shared" si="175"/>
        <v>-3755.7099600000001</v>
      </c>
      <c s="245">
        <f t="shared" si="175"/>
        <v>178576.55403999999</v>
      </c>
      <c s="227">
        <f>R372+R385+R415+R418+R465+R543+R411+R397+R408+R460</f>
        <v>226.40000000000001</v>
      </c>
      <c s="245">
        <f>S372+S385+S415+S418+S465+S543+S411+S397+S408+S460</f>
        <v>178802.95403999998</v>
      </c>
      <c s="31"/>
      <c s="40"/>
      <c s="40"/>
    </row>
    <row r="372" spans="1:22" s="41" customFormat="1" ht="16.5" customHeight="1">
      <c r="A372" s="292" t="s">
        <v>942</v>
      </c>
      <c s="36" t="s">
        <v>984</v>
      </c>
      <c s="36" t="s">
        <v>427</v>
      </c>
      <c s="36" t="s">
        <v>417</v>
      </c>
      <c s="36" t="s">
        <v>943</v>
      </c>
      <c s="42"/>
      <c s="39">
        <f t="shared" si="176" ref="G372:O372">G377+G373</f>
        <v>139469.89999999999</v>
      </c>
      <c s="39">
        <f t="shared" si="176"/>
        <v>3577.7849999999994</v>
      </c>
      <c s="39">
        <f t="shared" si="176"/>
        <v>143047.68500000003</v>
      </c>
      <c s="175">
        <f t="shared" si="176"/>
        <v>-2759</v>
      </c>
      <c s="218">
        <f>K377+K373</f>
        <v>140288.685</v>
      </c>
      <c s="224">
        <f>L377+L373</f>
        <v>-6134.8900000000003</v>
      </c>
      <c s="224">
        <f>M377+M373</f>
        <v>134153.79499999998</v>
      </c>
      <c s="224">
        <f t="shared" si="176"/>
        <v>32239.554000000011</v>
      </c>
      <c s="226">
        <f t="shared" si="176"/>
        <v>166393.34400000001</v>
      </c>
      <c s="224">
        <f>P377+P373</f>
        <v>-5862.6299600000002</v>
      </c>
      <c s="309">
        <f>Q377+Q373</f>
        <v>160530.71403999999</v>
      </c>
      <c s="224">
        <f>R377+R373</f>
        <v>0</v>
      </c>
      <c s="309">
        <f>S377+S373</f>
        <v>160530.71403999999</v>
      </c>
      <c s="31"/>
      <c s="40"/>
      <c s="40"/>
    </row>
    <row r="373" spans="1:22" s="41" customFormat="1" ht="12.75">
      <c r="A373" s="292" t="s">
        <v>944</v>
      </c>
      <c s="36" t="s">
        <v>984</v>
      </c>
      <c s="36" t="s">
        <v>427</v>
      </c>
      <c s="36" t="s">
        <v>417</v>
      </c>
      <c s="36" t="s">
        <v>945</v>
      </c>
      <c s="42"/>
      <c s="39">
        <f t="shared" si="177" ref="G373:S374">G374</f>
        <v>0</v>
      </c>
      <c s="39">
        <f t="shared" si="177"/>
        <v>0</v>
      </c>
      <c s="35">
        <f t="shared" si="177"/>
        <v>0</v>
      </c>
      <c s="175">
        <f t="shared" si="177"/>
        <v>114720.89999999999</v>
      </c>
      <c s="218">
        <f t="shared" si="177"/>
        <v>114720.89999999999</v>
      </c>
      <c s="224">
        <f t="shared" si="177"/>
        <v>0</v>
      </c>
      <c s="216">
        <f t="shared" si="177"/>
        <v>114720.89999999999</v>
      </c>
      <c s="224">
        <f t="shared" si="177"/>
        <v>26532.700000000012</v>
      </c>
      <c s="219">
        <f t="shared" si="177"/>
        <v>141253.60000000001</v>
      </c>
      <c s="224">
        <f t="shared" si="177"/>
        <v>0</v>
      </c>
      <c s="306">
        <f t="shared" si="177"/>
        <v>141253.60000000001</v>
      </c>
      <c s="224">
        <f t="shared" si="177"/>
        <v>0</v>
      </c>
      <c s="306">
        <f t="shared" si="177"/>
        <v>141253.60000000001</v>
      </c>
      <c s="31"/>
      <c s="40"/>
      <c s="40"/>
    </row>
    <row r="374" spans="1:22" s="41" customFormat="1" ht="51">
      <c r="A374" s="292" t="s">
        <v>485</v>
      </c>
      <c s="36" t="s">
        <v>984</v>
      </c>
      <c s="36" t="s">
        <v>427</v>
      </c>
      <c s="36" t="s">
        <v>417</v>
      </c>
      <c s="36" t="s">
        <v>945</v>
      </c>
      <c s="42"/>
      <c s="39">
        <f t="shared" si="177"/>
        <v>0</v>
      </c>
      <c s="39">
        <f t="shared" si="177"/>
        <v>0</v>
      </c>
      <c s="35">
        <f t="shared" si="177"/>
        <v>0</v>
      </c>
      <c s="175">
        <f t="shared" si="177"/>
        <v>114720.89999999999</v>
      </c>
      <c s="218">
        <f>K375+K376</f>
        <v>114720.89999999999</v>
      </c>
      <c s="224">
        <f t="shared" si="177"/>
        <v>0</v>
      </c>
      <c s="216">
        <f t="shared" si="178" ref="M374:S374">M375+M376</f>
        <v>114720.89999999999</v>
      </c>
      <c s="216">
        <f t="shared" si="178"/>
        <v>26532.700000000012</v>
      </c>
      <c s="219">
        <f t="shared" si="178"/>
        <v>141253.60000000001</v>
      </c>
      <c s="216">
        <f t="shared" si="178"/>
        <v>0</v>
      </c>
      <c s="306">
        <f t="shared" si="178"/>
        <v>141253.60000000001</v>
      </c>
      <c s="216">
        <f t="shared" si="178"/>
        <v>0</v>
      </c>
      <c s="306">
        <f t="shared" si="178"/>
        <v>141253.60000000001</v>
      </c>
      <c s="31"/>
      <c s="40"/>
      <c s="40"/>
    </row>
    <row r="375" spans="1:22" s="41" customFormat="1" ht="12.75" hidden="1">
      <c r="A375" s="292" t="s">
        <v>851</v>
      </c>
      <c s="36" t="s">
        <v>984</v>
      </c>
      <c s="36" t="s">
        <v>427</v>
      </c>
      <c s="36" t="s">
        <v>417</v>
      </c>
      <c s="36" t="s">
        <v>945</v>
      </c>
      <c s="42" t="s">
        <v>852</v>
      </c>
      <c s="39">
        <v>0</v>
      </c>
      <c s="35">
        <v>0</v>
      </c>
      <c s="35">
        <f>G375+H375</f>
        <v>0</v>
      </c>
      <c s="170">
        <v>114720.89999999999</v>
      </c>
      <c s="218">
        <f>I375+J375</f>
        <v>114720.89999999999</v>
      </c>
      <c s="216">
        <v>0</v>
      </c>
      <c s="216">
        <f>K375+L375</f>
        <v>114720.89999999999</v>
      </c>
      <c s="220">
        <v>-114720.89999999999</v>
      </c>
      <c s="219">
        <f>K375+N375</f>
        <v>0</v>
      </c>
      <c s="224">
        <v>0</v>
      </c>
      <c s="306">
        <f>O375+P375</f>
        <v>0</v>
      </c>
      <c s="224">
        <v>0</v>
      </c>
      <c s="306">
        <f>Q375+R375</f>
        <v>0</v>
      </c>
      <c s="31"/>
      <c s="40"/>
      <c s="40"/>
    </row>
    <row r="376" spans="1:22" s="41" customFormat="1" ht="38.25">
      <c r="A376" s="292" t="s">
        <v>665</v>
      </c>
      <c s="36" t="s">
        <v>984</v>
      </c>
      <c s="36" t="s">
        <v>427</v>
      </c>
      <c s="36" t="s">
        <v>417</v>
      </c>
      <c s="36" t="s">
        <v>945</v>
      </c>
      <c s="42" t="s">
        <v>666</v>
      </c>
      <c s="39">
        <v>0</v>
      </c>
      <c s="35">
        <v>0</v>
      </c>
      <c s="35">
        <f>G376+H376</f>
        <v>0</v>
      </c>
      <c s="170">
        <v>0</v>
      </c>
      <c s="218">
        <f>I376+J376</f>
        <v>0</v>
      </c>
      <c s="216">
        <v>0</v>
      </c>
      <c s="216">
        <f>K376+L376</f>
        <v>0</v>
      </c>
      <c s="216">
        <v>141253.60000000001</v>
      </c>
      <c s="219">
        <f>K376+N376</f>
        <v>141253.60000000001</v>
      </c>
      <c s="224">
        <v>0</v>
      </c>
      <c s="306">
        <f>O376+P376</f>
        <v>141253.60000000001</v>
      </c>
      <c s="224">
        <v>0</v>
      </c>
      <c s="306">
        <f>Q376+R376</f>
        <v>141253.60000000001</v>
      </c>
      <c s="45" t="s">
        <v>486</v>
      </c>
      <c s="40">
        <v>934</v>
      </c>
      <c s="40">
        <v>241</v>
      </c>
    </row>
    <row r="377" spans="1:22" s="41" customFormat="1" ht="12.75">
      <c r="A377" s="292" t="s">
        <v>849</v>
      </c>
      <c s="36" t="s">
        <v>984</v>
      </c>
      <c s="36" t="s">
        <v>427</v>
      </c>
      <c s="36" t="s">
        <v>417</v>
      </c>
      <c s="36" t="s">
        <v>487</v>
      </c>
      <c s="42"/>
      <c s="44">
        <f>G378+G379+G380+G381</f>
        <v>139469.89999999999</v>
      </c>
      <c s="37">
        <f>H378+H379+H380+H381</f>
        <v>3577.7849999999994</v>
      </c>
      <c s="37">
        <f>I378+I379+I380+I381</f>
        <v>143047.68500000003</v>
      </c>
      <c s="173">
        <f>J378+J379+J380+J381</f>
        <v>-117479.89999999999</v>
      </c>
      <c s="222">
        <f>K378+K379+K380+K381+K382+K383+K384</f>
        <v>25567.784999999996</v>
      </c>
      <c s="220">
        <f>L378+L379+L380+L381</f>
        <v>-6134.8900000000003</v>
      </c>
      <c s="220">
        <f>M378+M379+M380+M381</f>
        <v>19432.894999999997</v>
      </c>
      <c s="220">
        <f>N378+N379+N380+N381+N382+N383+N384</f>
        <v>5706.8539999999994</v>
      </c>
      <c s="220">
        <f>O383+O384</f>
        <v>25139.743999999999</v>
      </c>
      <c s="220">
        <f>P383+P384</f>
        <v>-5862.6299600000002</v>
      </c>
      <c s="223">
        <f>Q383+Q384</f>
        <v>19277.11404</v>
      </c>
      <c s="220">
        <f>R383+R384</f>
        <v>0</v>
      </c>
      <c s="223">
        <f>S383+S384</f>
        <v>19277.11404</v>
      </c>
      <c s="31"/>
      <c s="40"/>
      <c s="40"/>
    </row>
    <row r="378" spans="1:22" s="41" customFormat="1" ht="38.25" hidden="1">
      <c r="A378" s="292" t="s">
        <v>488</v>
      </c>
      <c s="36" t="s">
        <v>984</v>
      </c>
      <c s="36" t="s">
        <v>427</v>
      </c>
      <c s="36" t="s">
        <v>417</v>
      </c>
      <c s="36" t="s">
        <v>487</v>
      </c>
      <c s="42" t="s">
        <v>852</v>
      </c>
      <c s="39">
        <v>1008</v>
      </c>
      <c s="35">
        <v>203.80000000000001</v>
      </c>
      <c s="35">
        <f t="shared" si="179" ref="I378:I384">G378+H378</f>
        <v>1211.8</v>
      </c>
      <c s="170">
        <v>-1211.8</v>
      </c>
      <c s="218">
        <f t="shared" si="180" ref="K378:K384">I378+J378</f>
        <v>0</v>
      </c>
      <c s="216">
        <v>0</v>
      </c>
      <c s="216">
        <f t="shared" si="181" ref="M378:M384">K378+L378</f>
        <v>0</v>
      </c>
      <c s="220">
        <v>0</v>
      </c>
      <c s="219">
        <f t="shared" si="182" ref="O378:O384">K378+N378</f>
        <v>0</v>
      </c>
      <c s="220">
        <v>0</v>
      </c>
      <c s="306">
        <f>M378+P378</f>
        <v>0</v>
      </c>
      <c s="220">
        <v>0</v>
      </c>
      <c s="306">
        <f>O378+R378</f>
        <v>0</v>
      </c>
      <c s="46"/>
      <c s="40"/>
      <c s="40"/>
    </row>
    <row r="379" spans="1:22" s="41" customFormat="1" ht="12.75" hidden="1">
      <c r="A379" s="292" t="s">
        <v>851</v>
      </c>
      <c s="36" t="s">
        <v>984</v>
      </c>
      <c s="36" t="s">
        <v>427</v>
      </c>
      <c s="36" t="s">
        <v>417</v>
      </c>
      <c s="36" t="s">
        <v>487</v>
      </c>
      <c s="42" t="s">
        <v>852</v>
      </c>
      <c s="39">
        <v>103729.60000000001</v>
      </c>
      <c s="35">
        <v>10991.299999999999</v>
      </c>
      <c s="35">
        <f t="shared" si="179"/>
        <v>114720.90000000001</v>
      </c>
      <c s="170">
        <v>-114720.89999999999</v>
      </c>
      <c s="218">
        <f t="shared" si="180"/>
        <v>0</v>
      </c>
      <c s="216">
        <v>0</v>
      </c>
      <c s="216">
        <f t="shared" si="181"/>
        <v>0</v>
      </c>
      <c s="220">
        <v>0</v>
      </c>
      <c s="219">
        <f t="shared" si="182"/>
        <v>0</v>
      </c>
      <c s="220">
        <v>0</v>
      </c>
      <c s="306">
        <f>M379+P379</f>
        <v>0</v>
      </c>
      <c s="220">
        <v>0</v>
      </c>
      <c s="306">
        <f>O379+R379</f>
        <v>0</v>
      </c>
      <c s="46"/>
      <c s="40"/>
      <c s="40"/>
    </row>
    <row r="380" spans="1:22" s="41" customFormat="1" ht="12.75" hidden="1">
      <c r="A380" s="292" t="s">
        <v>489</v>
      </c>
      <c s="36" t="s">
        <v>984</v>
      </c>
      <c s="36" t="s">
        <v>427</v>
      </c>
      <c s="36" t="s">
        <v>417</v>
      </c>
      <c s="36" t="s">
        <v>487</v>
      </c>
      <c s="42" t="s">
        <v>852</v>
      </c>
      <c s="39">
        <v>33411.199999999997</v>
      </c>
      <c s="35">
        <f>-2705.14-5000-138.275</f>
        <v>-7843.4149999999991</v>
      </c>
      <c s="35">
        <f t="shared" si="179"/>
        <v>25567.784999999996</v>
      </c>
      <c s="170">
        <v>0</v>
      </c>
      <c s="218">
        <f t="shared" si="180"/>
        <v>25567.784999999996</v>
      </c>
      <c s="216">
        <v>-6134.8900000000003</v>
      </c>
      <c s="216">
        <f t="shared" si="181"/>
        <v>19432.894999999997</v>
      </c>
      <c s="216">
        <v>-19432.889999999999</v>
      </c>
      <c s="219">
        <f>M380+N380</f>
        <v>0.0049999999973806553</v>
      </c>
      <c s="224">
        <v>0</v>
      </c>
      <c s="306">
        <f>O380+P380</f>
        <v>0.0049999999973806553</v>
      </c>
      <c s="224">
        <v>0</v>
      </c>
      <c s="306">
        <f>Q380+R380</f>
        <v>0.0049999999973806553</v>
      </c>
      <c s="31"/>
      <c s="40"/>
      <c s="40"/>
    </row>
    <row r="381" spans="1:22" s="41" customFormat="1" ht="38.25" hidden="1">
      <c r="A381" s="292" t="s">
        <v>490</v>
      </c>
      <c s="36" t="s">
        <v>984</v>
      </c>
      <c s="36" t="s">
        <v>427</v>
      </c>
      <c s="36" t="s">
        <v>417</v>
      </c>
      <c s="36" t="s">
        <v>487</v>
      </c>
      <c s="42" t="s">
        <v>852</v>
      </c>
      <c s="39">
        <v>1321.0999999999999</v>
      </c>
      <c s="35">
        <v>226.09999999999999</v>
      </c>
      <c s="35">
        <f t="shared" si="179"/>
        <v>1547.1999999999998</v>
      </c>
      <c s="170">
        <v>-1547.2</v>
      </c>
      <c s="218">
        <f t="shared" si="180"/>
        <v>0</v>
      </c>
      <c s="216">
        <v>0</v>
      </c>
      <c s="216">
        <f t="shared" si="181"/>
        <v>0</v>
      </c>
      <c s="220">
        <v>0</v>
      </c>
      <c s="219">
        <f t="shared" si="182"/>
        <v>0</v>
      </c>
      <c s="220">
        <v>0</v>
      </c>
      <c s="306">
        <f>M381+P381</f>
        <v>0</v>
      </c>
      <c s="220">
        <v>0</v>
      </c>
      <c s="306">
        <f>O381+R381</f>
        <v>0</v>
      </c>
      <c s="46"/>
      <c s="40"/>
      <c s="40"/>
    </row>
    <row r="382" spans="1:22" s="41" customFormat="1" ht="25.5" hidden="1">
      <c r="A382" s="292" t="s">
        <v>663</v>
      </c>
      <c s="36" t="s">
        <v>984</v>
      </c>
      <c s="36" t="s">
        <v>427</v>
      </c>
      <c s="36" t="s">
        <v>417</v>
      </c>
      <c s="36" t="s">
        <v>487</v>
      </c>
      <c s="42" t="s">
        <v>664</v>
      </c>
      <c s="37">
        <v>0</v>
      </c>
      <c s="37">
        <v>0</v>
      </c>
      <c s="35">
        <f t="shared" si="179"/>
        <v>0</v>
      </c>
      <c s="173">
        <v>0</v>
      </c>
      <c s="218">
        <f t="shared" si="180"/>
        <v>0</v>
      </c>
      <c s="220">
        <v>0</v>
      </c>
      <c s="216">
        <f t="shared" si="181"/>
        <v>0</v>
      </c>
      <c s="220">
        <v>0</v>
      </c>
      <c s="219">
        <f t="shared" si="182"/>
        <v>0</v>
      </c>
      <c s="220">
        <v>0</v>
      </c>
      <c s="306">
        <f>M382+P382</f>
        <v>0</v>
      </c>
      <c s="220">
        <v>0</v>
      </c>
      <c s="306">
        <f>O382+R382</f>
        <v>0</v>
      </c>
      <c s="46"/>
      <c s="40"/>
      <c s="40"/>
    </row>
    <row r="383" spans="1:28" s="41" customFormat="1" ht="38.25">
      <c r="A383" s="292" t="s">
        <v>665</v>
      </c>
      <c s="36" t="s">
        <v>984</v>
      </c>
      <c s="36" t="s">
        <v>427</v>
      </c>
      <c s="36" t="s">
        <v>417</v>
      </c>
      <c s="36" t="s">
        <v>487</v>
      </c>
      <c s="42" t="s">
        <v>666</v>
      </c>
      <c s="37">
        <v>0</v>
      </c>
      <c s="37">
        <v>0</v>
      </c>
      <c s="35">
        <f t="shared" si="179"/>
        <v>0</v>
      </c>
      <c s="173">
        <v>0</v>
      </c>
      <c s="218">
        <f t="shared" si="180"/>
        <v>0</v>
      </c>
      <c s="220">
        <v>0</v>
      </c>
      <c s="216">
        <f t="shared" si="181"/>
        <v>0</v>
      </c>
      <c s="220">
        <f>17602+5337.05+2200.694</f>
        <v>25139.743999999999</v>
      </c>
      <c s="219">
        <f t="shared" si="182"/>
        <v>25139.743999999999</v>
      </c>
      <c s="224">
        <f>-5729.99-132.63996</f>
        <v>-5862.6299600000002</v>
      </c>
      <c s="306">
        <f>O383+P383</f>
        <v>19277.11404</v>
      </c>
      <c s="224">
        <v>0</v>
      </c>
      <c s="306">
        <f>Q383+R383</f>
        <v>19277.11404</v>
      </c>
      <c s="46" t="s">
        <v>196</v>
      </c>
      <c s="40"/>
      <c s="40"/>
      <c r="X383" s="41" t="s">
        <v>195</v>
      </c>
      <c r="AB383" s="41">
        <v>1240</v>
      </c>
    </row>
    <row r="384" spans="1:22" s="41" customFormat="1" ht="12.75">
      <c r="A384" s="292" t="s">
        <v>667</v>
      </c>
      <c s="36" t="s">
        <v>984</v>
      </c>
      <c s="36" t="s">
        <v>427</v>
      </c>
      <c s="36" t="s">
        <v>417</v>
      </c>
      <c s="36" t="s">
        <v>487</v>
      </c>
      <c s="42" t="s">
        <v>668</v>
      </c>
      <c s="37">
        <v>0</v>
      </c>
      <c s="37">
        <v>0</v>
      </c>
      <c s="35">
        <f t="shared" si="179"/>
        <v>0</v>
      </c>
      <c s="173">
        <v>0</v>
      </c>
      <c s="218">
        <f t="shared" si="180"/>
        <v>0</v>
      </c>
      <c s="220">
        <v>0</v>
      </c>
      <c s="216">
        <f t="shared" si="181"/>
        <v>0</v>
      </c>
      <c s="220">
        <v>0</v>
      </c>
      <c s="219">
        <f t="shared" si="182"/>
        <v>0</v>
      </c>
      <c s="224">
        <v>0</v>
      </c>
      <c s="306">
        <f>O384+P384</f>
        <v>0</v>
      </c>
      <c s="224">
        <v>0</v>
      </c>
      <c s="306">
        <f>Q384+R384</f>
        <v>0</v>
      </c>
      <c s="46"/>
      <c s="40"/>
      <c s="40"/>
    </row>
    <row r="385" spans="1:22" s="41" customFormat="1" ht="12.75">
      <c r="A385" s="292" t="s">
        <v>660</v>
      </c>
      <c s="36" t="s">
        <v>984</v>
      </c>
      <c s="36" t="s">
        <v>427</v>
      </c>
      <c s="36" t="s">
        <v>417</v>
      </c>
      <c s="36" t="s">
        <v>661</v>
      </c>
      <c s="42"/>
      <c s="39">
        <f t="shared" si="183" ref="G385:O385">G386+G392</f>
        <v>5570</v>
      </c>
      <c s="39">
        <f t="shared" si="183"/>
        <v>4000.3499999999999</v>
      </c>
      <c s="39">
        <f t="shared" si="183"/>
        <v>9570.3500000000004</v>
      </c>
      <c s="175">
        <f t="shared" si="183"/>
        <v>0</v>
      </c>
      <c s="218">
        <f t="shared" si="183"/>
        <v>9570.3500000000004</v>
      </c>
      <c s="224">
        <f>L386+L392</f>
        <v>0</v>
      </c>
      <c s="224">
        <f>M386+M392</f>
        <v>9570.3500000000004</v>
      </c>
      <c s="224">
        <f t="shared" si="183"/>
        <v>-477.82999999999902</v>
      </c>
      <c s="226">
        <f t="shared" si="183"/>
        <v>9092.5200000000004</v>
      </c>
      <c s="224">
        <f>P386+P392</f>
        <v>0</v>
      </c>
      <c s="309">
        <f>Q386+Q392</f>
        <v>9092.5200000000004</v>
      </c>
      <c s="224">
        <f>R386+R392</f>
        <v>0</v>
      </c>
      <c s="309">
        <f>S386+S392</f>
        <v>9092.5200000000004</v>
      </c>
      <c s="31"/>
      <c s="40"/>
      <c s="40"/>
    </row>
    <row r="386" spans="1:22" s="41" customFormat="1" ht="12.75">
      <c r="A386" s="292" t="s">
        <v>849</v>
      </c>
      <c s="36" t="s">
        <v>984</v>
      </c>
      <c s="36" t="s">
        <v>427</v>
      </c>
      <c s="36" t="s">
        <v>417</v>
      </c>
      <c s="36" t="s">
        <v>662</v>
      </c>
      <c s="42"/>
      <c s="44">
        <f>G388+G387</f>
        <v>5570</v>
      </c>
      <c s="37">
        <f>H388+H387</f>
        <v>4000.3499999999999</v>
      </c>
      <c s="37">
        <f>I388+I387</f>
        <v>9570.3500000000004</v>
      </c>
      <c s="173">
        <f>J388+J387</f>
        <v>-6936.1099999999997</v>
      </c>
      <c s="222">
        <f>K388+K387+K389+K390+K391</f>
        <v>2634.2400000000007</v>
      </c>
      <c s="220">
        <f>L388+L387</f>
        <v>0</v>
      </c>
      <c s="220">
        <f t="shared" si="184" ref="M386:S386">M388+M387+M389+M390+M391</f>
        <v>2634.2400000000007</v>
      </c>
      <c s="220">
        <f t="shared" si="184"/>
        <v>147.76000000000022</v>
      </c>
      <c s="223">
        <f t="shared" si="184"/>
        <v>2782</v>
      </c>
      <c s="220">
        <f t="shared" si="184"/>
        <v>0</v>
      </c>
      <c s="312">
        <f t="shared" si="184"/>
        <v>2782</v>
      </c>
      <c s="220">
        <f t="shared" si="184"/>
        <v>0</v>
      </c>
      <c s="312">
        <f t="shared" si="184"/>
        <v>2782</v>
      </c>
      <c s="31"/>
      <c s="40"/>
      <c s="40"/>
    </row>
    <row r="387" spans="1:22" s="41" customFormat="1" ht="12.75" hidden="1">
      <c r="A387" s="292" t="s">
        <v>851</v>
      </c>
      <c s="36" t="s">
        <v>984</v>
      </c>
      <c s="36" t="s">
        <v>427</v>
      </c>
      <c s="36" t="s">
        <v>417</v>
      </c>
      <c s="36" t="s">
        <v>662</v>
      </c>
      <c s="42" t="s">
        <v>852</v>
      </c>
      <c s="39">
        <v>5570</v>
      </c>
      <c s="37">
        <v>4000.3499999999999</v>
      </c>
      <c s="35">
        <f>G387+H387</f>
        <v>9570.3500000000004</v>
      </c>
      <c s="173">
        <v>-6936.1099999999997</v>
      </c>
      <c s="218">
        <f>I387+J387</f>
        <v>2634.2400000000007</v>
      </c>
      <c s="220">
        <v>0</v>
      </c>
      <c s="216">
        <f>K387+L387</f>
        <v>2634.2400000000007</v>
      </c>
      <c s="220">
        <v>-2634.2399999999998</v>
      </c>
      <c s="219">
        <f>K387+N387</f>
        <v>0</v>
      </c>
      <c s="224">
        <v>0</v>
      </c>
      <c s="306">
        <f>O387+P387</f>
        <v>0</v>
      </c>
      <c s="224">
        <v>0</v>
      </c>
      <c s="306">
        <f>Q387+R387</f>
        <v>0</v>
      </c>
      <c s="31"/>
      <c s="40"/>
      <c s="40"/>
    </row>
    <row r="388" spans="1:22" s="33" customFormat="1" ht="12.75" hidden="1">
      <c r="A388" s="292" t="s">
        <v>23</v>
      </c>
      <c s="36" t="s">
        <v>984</v>
      </c>
      <c s="36" t="s">
        <v>427</v>
      </c>
      <c s="36" t="s">
        <v>417</v>
      </c>
      <c s="36" t="s">
        <v>662</v>
      </c>
      <c s="42" t="s">
        <v>24</v>
      </c>
      <c s="39"/>
      <c s="35"/>
      <c s="35">
        <f>G388+H388</f>
        <v>0</v>
      </c>
      <c s="170"/>
      <c s="218">
        <f>I388+J388</f>
        <v>0</v>
      </c>
      <c s="216"/>
      <c s="216">
        <f>K388+L388</f>
        <v>0</v>
      </c>
      <c s="216"/>
      <c s="219">
        <f>K388+N388</f>
        <v>0</v>
      </c>
      <c s="216"/>
      <c s="306">
        <f>M388+P388</f>
        <v>0</v>
      </c>
      <c s="216"/>
      <c s="306">
        <f>O388+R388</f>
        <v>0</v>
      </c>
      <c s="31"/>
      <c s="32"/>
      <c s="32"/>
    </row>
    <row r="389" spans="1:22" s="41" customFormat="1" ht="25.5" hidden="1">
      <c r="A389" s="292" t="s">
        <v>663</v>
      </c>
      <c s="36" t="s">
        <v>984</v>
      </c>
      <c s="36" t="s">
        <v>427</v>
      </c>
      <c s="36" t="s">
        <v>417</v>
      </c>
      <c s="36" t="s">
        <v>662</v>
      </c>
      <c s="42" t="s">
        <v>664</v>
      </c>
      <c s="39">
        <v>0</v>
      </c>
      <c s="39">
        <v>0</v>
      </c>
      <c s="35">
        <f>G389+H389</f>
        <v>0</v>
      </c>
      <c s="175">
        <v>0</v>
      </c>
      <c s="218">
        <f>I389+J389</f>
        <v>0</v>
      </c>
      <c s="224">
        <v>0</v>
      </c>
      <c s="216">
        <f>K389+L389</f>
        <v>0</v>
      </c>
      <c s="224">
        <v>0</v>
      </c>
      <c s="219">
        <f>K389+N389</f>
        <v>0</v>
      </c>
      <c s="224">
        <v>0</v>
      </c>
      <c s="306">
        <f>M389+P389</f>
        <v>0</v>
      </c>
      <c s="224">
        <v>0</v>
      </c>
      <c s="306">
        <f>O389+R389</f>
        <v>0</v>
      </c>
      <c s="31"/>
      <c s="40"/>
      <c s="40"/>
    </row>
    <row r="390" spans="1:22" s="41" customFormat="1" ht="38.25">
      <c r="A390" s="292" t="s">
        <v>665</v>
      </c>
      <c s="36" t="s">
        <v>984</v>
      </c>
      <c s="36" t="s">
        <v>427</v>
      </c>
      <c s="36" t="s">
        <v>417</v>
      </c>
      <c s="36" t="s">
        <v>662</v>
      </c>
      <c s="42" t="s">
        <v>666</v>
      </c>
      <c s="39">
        <v>0</v>
      </c>
      <c s="39">
        <v>0</v>
      </c>
      <c s="35">
        <f>G390+H390</f>
        <v>0</v>
      </c>
      <c s="175">
        <v>0</v>
      </c>
      <c s="218">
        <f>I390+J390</f>
        <v>0</v>
      </c>
      <c s="224">
        <v>0</v>
      </c>
      <c s="216">
        <f>K390+L390</f>
        <v>0</v>
      </c>
      <c s="224">
        <v>2782</v>
      </c>
      <c s="219">
        <f>K390+N390</f>
        <v>2782</v>
      </c>
      <c s="224">
        <v>0</v>
      </c>
      <c s="306">
        <f>O390+P390</f>
        <v>2782</v>
      </c>
      <c s="224">
        <v>0</v>
      </c>
      <c s="306">
        <f>Q390+R390</f>
        <v>2782</v>
      </c>
      <c s="31"/>
      <c s="40"/>
      <c s="40"/>
    </row>
    <row r="391" spans="1:22" s="41" customFormat="1" ht="12.75" hidden="1">
      <c r="A391" s="292" t="s">
        <v>667</v>
      </c>
      <c s="36" t="s">
        <v>984</v>
      </c>
      <c s="36" t="s">
        <v>427</v>
      </c>
      <c s="36" t="s">
        <v>417</v>
      </c>
      <c s="36" t="s">
        <v>662</v>
      </c>
      <c s="42" t="s">
        <v>668</v>
      </c>
      <c s="39">
        <v>0</v>
      </c>
      <c s="39">
        <v>0</v>
      </c>
      <c s="35">
        <f>G391+H391</f>
        <v>0</v>
      </c>
      <c s="175">
        <v>0</v>
      </c>
      <c s="218">
        <f>I391+J391</f>
        <v>0</v>
      </c>
      <c s="224">
        <v>0</v>
      </c>
      <c s="216">
        <f>K391+L391</f>
        <v>0</v>
      </c>
      <c s="224">
        <v>0</v>
      </c>
      <c s="219">
        <f>K391+N391</f>
        <v>0</v>
      </c>
      <c s="224">
        <v>0</v>
      </c>
      <c s="306">
        <f>M391+P391</f>
        <v>0</v>
      </c>
      <c s="224">
        <v>0</v>
      </c>
      <c s="306">
        <f>O391+R391</f>
        <v>0</v>
      </c>
      <c s="31"/>
      <c s="40"/>
      <c s="40"/>
    </row>
    <row r="392" spans="1:22" s="41" customFormat="1" ht="12.75">
      <c r="A392" s="292" t="s">
        <v>849</v>
      </c>
      <c s="36" t="s">
        <v>984</v>
      </c>
      <c s="36" t="s">
        <v>427</v>
      </c>
      <c s="36" t="s">
        <v>417</v>
      </c>
      <c s="36" t="s">
        <v>669</v>
      </c>
      <c s="42"/>
      <c s="44">
        <f>G393</f>
        <v>0</v>
      </c>
      <c s="44">
        <f>H393</f>
        <v>0</v>
      </c>
      <c s="44">
        <f>I393</f>
        <v>0</v>
      </c>
      <c s="181">
        <f>J393</f>
        <v>6936.1099999999997</v>
      </c>
      <c s="222">
        <f>K393+K394+K395+K396</f>
        <v>6936.1099999999997</v>
      </c>
      <c s="227">
        <f>L393</f>
        <v>0</v>
      </c>
      <c s="227">
        <f t="shared" si="185" ref="M392:S392">M393+M394+M395+M396</f>
        <v>6936.1099999999997</v>
      </c>
      <c s="227">
        <f t="shared" si="185"/>
        <v>-625.58999999999924</v>
      </c>
      <c s="245">
        <f t="shared" si="185"/>
        <v>6310.5200000000004</v>
      </c>
      <c s="227">
        <f t="shared" si="185"/>
        <v>0</v>
      </c>
      <c s="323">
        <f t="shared" si="185"/>
        <v>6310.5200000000004</v>
      </c>
      <c s="227">
        <f t="shared" si="185"/>
        <v>0</v>
      </c>
      <c s="323">
        <f t="shared" si="185"/>
        <v>6310.5200000000004</v>
      </c>
      <c s="31"/>
      <c s="40"/>
      <c s="40"/>
    </row>
    <row r="393" spans="1:22" s="41" customFormat="1" ht="12.75" hidden="1">
      <c r="A393" s="292" t="s">
        <v>851</v>
      </c>
      <c s="36" t="s">
        <v>984</v>
      </c>
      <c s="36" t="s">
        <v>427</v>
      </c>
      <c s="36" t="s">
        <v>417</v>
      </c>
      <c s="36" t="s">
        <v>669</v>
      </c>
      <c s="42" t="s">
        <v>852</v>
      </c>
      <c s="39">
        <v>0</v>
      </c>
      <c s="37">
        <v>0</v>
      </c>
      <c s="35">
        <f>G393+H393</f>
        <v>0</v>
      </c>
      <c s="173">
        <v>6936.1099999999997</v>
      </c>
      <c s="218">
        <f>I393+J393</f>
        <v>6936.1099999999997</v>
      </c>
      <c s="220">
        <v>0</v>
      </c>
      <c s="216">
        <f>K393+L393</f>
        <v>6936.1099999999997</v>
      </c>
      <c s="220">
        <v>-6936.1099999999997</v>
      </c>
      <c s="219">
        <f>K393+N393</f>
        <v>0</v>
      </c>
      <c s="224">
        <v>0</v>
      </c>
      <c s="306">
        <f>O393+P393</f>
        <v>0</v>
      </c>
      <c s="224">
        <v>0</v>
      </c>
      <c s="306">
        <f>Q393+R393</f>
        <v>0</v>
      </c>
      <c s="31"/>
      <c s="40"/>
      <c s="40"/>
    </row>
    <row r="394" spans="1:22" s="41" customFormat="1" ht="25.5" hidden="1">
      <c r="A394" s="292" t="s">
        <v>663</v>
      </c>
      <c s="36" t="s">
        <v>984</v>
      </c>
      <c s="36" t="s">
        <v>427</v>
      </c>
      <c s="36" t="s">
        <v>417</v>
      </c>
      <c s="36" t="s">
        <v>669</v>
      </c>
      <c s="42" t="s">
        <v>664</v>
      </c>
      <c s="39">
        <v>0</v>
      </c>
      <c s="39">
        <v>0</v>
      </c>
      <c s="35">
        <f>G394+H394</f>
        <v>0</v>
      </c>
      <c s="175">
        <v>0</v>
      </c>
      <c s="218">
        <f>I394+J394</f>
        <v>0</v>
      </c>
      <c s="224">
        <v>0</v>
      </c>
      <c s="216">
        <f>K394+L394</f>
        <v>0</v>
      </c>
      <c s="224">
        <v>0</v>
      </c>
      <c s="219">
        <f>K394+N394</f>
        <v>0</v>
      </c>
      <c s="224">
        <v>0</v>
      </c>
      <c s="306">
        <f>M394+P394</f>
        <v>0</v>
      </c>
      <c s="224">
        <v>0</v>
      </c>
      <c s="306">
        <f>O394+R394</f>
        <v>0</v>
      </c>
      <c s="31"/>
      <c s="40"/>
      <c s="40"/>
    </row>
    <row r="395" spans="1:22" s="41" customFormat="1" ht="38.25">
      <c r="A395" s="292" t="s">
        <v>665</v>
      </c>
      <c s="36" t="s">
        <v>984</v>
      </c>
      <c s="36" t="s">
        <v>427</v>
      </c>
      <c s="36" t="s">
        <v>417</v>
      </c>
      <c s="36" t="s">
        <v>669</v>
      </c>
      <c s="42" t="s">
        <v>666</v>
      </c>
      <c s="39">
        <v>0</v>
      </c>
      <c s="39">
        <v>0</v>
      </c>
      <c s="35">
        <f>G395+H395</f>
        <v>0</v>
      </c>
      <c s="175">
        <v>0</v>
      </c>
      <c s="218">
        <f>I395+J395</f>
        <v>0</v>
      </c>
      <c s="224">
        <v>0</v>
      </c>
      <c s="216">
        <f>K395+L395</f>
        <v>0</v>
      </c>
      <c s="224">
        <v>6310.5200000000004</v>
      </c>
      <c s="219">
        <f>K395+N395</f>
        <v>6310.5200000000004</v>
      </c>
      <c s="224">
        <v>0</v>
      </c>
      <c s="306">
        <f>O395+P395</f>
        <v>6310.5200000000004</v>
      </c>
      <c s="224">
        <v>0</v>
      </c>
      <c s="306">
        <f>Q395+R395</f>
        <v>6310.5200000000004</v>
      </c>
      <c s="31"/>
      <c s="40"/>
      <c s="40"/>
    </row>
    <row r="396" spans="1:22" s="41" customFormat="1" ht="12.75" hidden="1">
      <c r="A396" s="292" t="s">
        <v>667</v>
      </c>
      <c s="36" t="s">
        <v>984</v>
      </c>
      <c s="36" t="s">
        <v>427</v>
      </c>
      <c s="36" t="s">
        <v>417</v>
      </c>
      <c s="36" t="s">
        <v>669</v>
      </c>
      <c s="42" t="s">
        <v>668</v>
      </c>
      <c s="39">
        <v>0</v>
      </c>
      <c s="39">
        <v>0</v>
      </c>
      <c s="35">
        <f>G396+H396</f>
        <v>0</v>
      </c>
      <c s="175">
        <v>0</v>
      </c>
      <c s="218">
        <f>I396+J396</f>
        <v>0</v>
      </c>
      <c s="224">
        <v>0</v>
      </c>
      <c s="216">
        <f>K396+L396</f>
        <v>0</v>
      </c>
      <c s="224">
        <v>0</v>
      </c>
      <c s="219">
        <f>K396+N396</f>
        <v>0</v>
      </c>
      <c s="224">
        <v>0</v>
      </c>
      <c s="306">
        <f>M396+P396</f>
        <v>0</v>
      </c>
      <c s="224">
        <v>0</v>
      </c>
      <c s="306">
        <f>O396+R396</f>
        <v>0</v>
      </c>
      <c s="31"/>
      <c s="40"/>
      <c s="40"/>
    </row>
    <row r="397" spans="1:22" s="41" customFormat="1" ht="12.75" hidden="1">
      <c r="A397" s="292" t="s">
        <v>944</v>
      </c>
      <c s="36" t="s">
        <v>984</v>
      </c>
      <c s="36" t="s">
        <v>427</v>
      </c>
      <c s="36" t="s">
        <v>417</v>
      </c>
      <c s="36" t="s">
        <v>491</v>
      </c>
      <c s="42"/>
      <c s="39">
        <f>G398+G403</f>
        <v>0</v>
      </c>
      <c s="39">
        <f t="shared" si="186" ref="H397:O397">H398+H403</f>
        <v>0</v>
      </c>
      <c s="39">
        <f t="shared" si="186"/>
        <v>0</v>
      </c>
      <c s="175">
        <f t="shared" si="186"/>
        <v>0</v>
      </c>
      <c s="218">
        <f t="shared" si="186"/>
        <v>0</v>
      </c>
      <c s="224">
        <f>L398+L403</f>
        <v>0</v>
      </c>
      <c s="224">
        <f>M398+M403</f>
        <v>0</v>
      </c>
      <c s="224">
        <f t="shared" si="186"/>
        <v>0</v>
      </c>
      <c s="226">
        <f t="shared" si="186"/>
        <v>0</v>
      </c>
      <c s="224">
        <f>P398+P403</f>
        <v>0</v>
      </c>
      <c s="309">
        <f>Q398+Q403</f>
        <v>0</v>
      </c>
      <c s="224">
        <f>R398+R403</f>
        <v>0</v>
      </c>
      <c s="309">
        <f>S398+S403</f>
        <v>0</v>
      </c>
      <c s="31"/>
      <c s="40"/>
      <c s="40"/>
    </row>
    <row r="398" spans="1:22" s="41" customFormat="1" ht="38.25" hidden="1">
      <c r="A398" s="292" t="s">
        <v>492</v>
      </c>
      <c s="36" t="s">
        <v>984</v>
      </c>
      <c s="36" t="s">
        <v>427</v>
      </c>
      <c s="36" t="s">
        <v>417</v>
      </c>
      <c s="36" t="s">
        <v>493</v>
      </c>
      <c s="42"/>
      <c s="44">
        <f>G399+G400+G401+G402</f>
        <v>0</v>
      </c>
      <c s="44">
        <f t="shared" si="187" ref="H398:O398">H399+H400+H401+H402</f>
        <v>0</v>
      </c>
      <c s="44">
        <f t="shared" si="187"/>
        <v>0</v>
      </c>
      <c s="181">
        <f t="shared" si="187"/>
        <v>0</v>
      </c>
      <c s="222">
        <f t="shared" si="187"/>
        <v>0</v>
      </c>
      <c s="227">
        <f>L399+L400+L401+L402</f>
        <v>0</v>
      </c>
      <c s="227">
        <f>M399+M400+M401+M402</f>
        <v>0</v>
      </c>
      <c s="227">
        <f t="shared" si="187"/>
        <v>0</v>
      </c>
      <c s="245">
        <f t="shared" si="187"/>
        <v>0</v>
      </c>
      <c s="227">
        <f>P399+P400+P401+P402</f>
        <v>0</v>
      </c>
      <c s="323">
        <f>Q399+Q400+Q401+Q402</f>
        <v>0</v>
      </c>
      <c s="227">
        <f>R399+R400+R401+R402</f>
        <v>0</v>
      </c>
      <c s="323">
        <f>S399+S400+S401+S402</f>
        <v>0</v>
      </c>
      <c s="31"/>
      <c s="40"/>
      <c s="40"/>
    </row>
    <row r="399" spans="1:22" s="41" customFormat="1" ht="25.5" hidden="1">
      <c r="A399" s="292" t="s">
        <v>695</v>
      </c>
      <c s="36" t="s">
        <v>984</v>
      </c>
      <c s="36" t="s">
        <v>427</v>
      </c>
      <c s="36" t="s">
        <v>417</v>
      </c>
      <c s="36" t="s">
        <v>493</v>
      </c>
      <c s="42" t="s">
        <v>696</v>
      </c>
      <c s="39">
        <v>0</v>
      </c>
      <c s="35">
        <v>0</v>
      </c>
      <c s="35">
        <f>G399+H399</f>
        <v>0</v>
      </c>
      <c s="170">
        <v>0</v>
      </c>
      <c s="218">
        <f>I399+J399</f>
        <v>0</v>
      </c>
      <c s="216">
        <v>0</v>
      </c>
      <c s="216">
        <f>K399+L399</f>
        <v>0</v>
      </c>
      <c s="220">
        <v>0</v>
      </c>
      <c s="219">
        <f>K399+N399</f>
        <v>0</v>
      </c>
      <c s="220">
        <v>0</v>
      </c>
      <c s="306">
        <f>M399+P399</f>
        <v>0</v>
      </c>
      <c s="220">
        <v>0</v>
      </c>
      <c s="306">
        <f>O399+R399</f>
        <v>0</v>
      </c>
      <c s="31"/>
      <c s="40"/>
      <c s="40"/>
    </row>
    <row r="400" spans="1:22" s="41" customFormat="1" ht="25.5" hidden="1">
      <c r="A400" s="292" t="s">
        <v>684</v>
      </c>
      <c s="36" t="s">
        <v>984</v>
      </c>
      <c s="36" t="s">
        <v>427</v>
      </c>
      <c s="36" t="s">
        <v>417</v>
      </c>
      <c s="36" t="s">
        <v>493</v>
      </c>
      <c s="42" t="s">
        <v>685</v>
      </c>
      <c s="39">
        <v>0</v>
      </c>
      <c s="35">
        <v>0</v>
      </c>
      <c s="35">
        <f>G400+H400</f>
        <v>0</v>
      </c>
      <c s="175">
        <v>0</v>
      </c>
      <c s="218">
        <f>I400+J400</f>
        <v>0</v>
      </c>
      <c s="224">
        <v>0</v>
      </c>
      <c s="216">
        <f>K400+L400</f>
        <v>0</v>
      </c>
      <c s="224">
        <v>0</v>
      </c>
      <c s="219">
        <f>K400+N400</f>
        <v>0</v>
      </c>
      <c s="224">
        <v>0</v>
      </c>
      <c s="306">
        <f>M400+P400</f>
        <v>0</v>
      </c>
      <c s="224">
        <v>0</v>
      </c>
      <c s="306">
        <f>O400+R400</f>
        <v>0</v>
      </c>
      <c s="31"/>
      <c s="40"/>
      <c s="40"/>
    </row>
    <row r="401" spans="1:22" s="41" customFormat="1" ht="38.25" hidden="1">
      <c r="A401" s="292" t="s">
        <v>665</v>
      </c>
      <c s="36" t="s">
        <v>984</v>
      </c>
      <c s="36" t="s">
        <v>427</v>
      </c>
      <c s="36" t="s">
        <v>417</v>
      </c>
      <c s="36" t="s">
        <v>493</v>
      </c>
      <c s="42" t="s">
        <v>666</v>
      </c>
      <c s="39">
        <v>0</v>
      </c>
      <c s="39">
        <v>0</v>
      </c>
      <c s="35">
        <f>G401+H401</f>
        <v>0</v>
      </c>
      <c s="175">
        <v>0</v>
      </c>
      <c s="218">
        <f>I401+J401</f>
        <v>0</v>
      </c>
      <c s="224">
        <v>0</v>
      </c>
      <c s="216">
        <f>K401+L401</f>
        <v>0</v>
      </c>
      <c s="224">
        <v>0</v>
      </c>
      <c s="219">
        <f>K401+N401</f>
        <v>0</v>
      </c>
      <c s="224">
        <v>0</v>
      </c>
      <c s="306">
        <f>M401+P401</f>
        <v>0</v>
      </c>
      <c s="224">
        <v>0</v>
      </c>
      <c s="306">
        <f>O401+R401</f>
        <v>0</v>
      </c>
      <c s="31"/>
      <c s="40"/>
      <c s="40"/>
    </row>
    <row r="402" spans="1:22" s="41" customFormat="1" ht="12.75" hidden="1">
      <c r="A402" s="292" t="s">
        <v>667</v>
      </c>
      <c s="36" t="s">
        <v>984</v>
      </c>
      <c s="36" t="s">
        <v>427</v>
      </c>
      <c s="36" t="s">
        <v>417</v>
      </c>
      <c s="36" t="s">
        <v>493</v>
      </c>
      <c s="42" t="s">
        <v>668</v>
      </c>
      <c s="39">
        <v>0</v>
      </c>
      <c s="39">
        <v>0</v>
      </c>
      <c s="35">
        <f>G402+H402</f>
        <v>0</v>
      </c>
      <c s="175">
        <v>0</v>
      </c>
      <c s="218">
        <f>I402+J402</f>
        <v>0</v>
      </c>
      <c s="224">
        <v>0</v>
      </c>
      <c s="216">
        <f>K402+L402</f>
        <v>0</v>
      </c>
      <c s="224">
        <v>0</v>
      </c>
      <c s="219">
        <f>K402+N402</f>
        <v>0</v>
      </c>
      <c s="224">
        <v>0</v>
      </c>
      <c s="306">
        <f>M402+P402</f>
        <v>0</v>
      </c>
      <c s="224">
        <v>0</v>
      </c>
      <c s="306">
        <f>O402+R402</f>
        <v>0</v>
      </c>
      <c s="31" t="s">
        <v>686</v>
      </c>
      <c s="40" t="s">
        <v>494</v>
      </c>
      <c s="40" t="s">
        <v>495</v>
      </c>
    </row>
    <row r="403" spans="1:22" s="41" customFormat="1" ht="38.25" hidden="1">
      <c r="A403" s="292" t="s">
        <v>496</v>
      </c>
      <c s="36" t="s">
        <v>984</v>
      </c>
      <c s="36" t="s">
        <v>427</v>
      </c>
      <c s="36" t="s">
        <v>417</v>
      </c>
      <c s="36" t="s">
        <v>497</v>
      </c>
      <c s="42"/>
      <c s="44">
        <f t="shared" si="188" ref="G403:O403">G404+G405+G406+G407</f>
        <v>0</v>
      </c>
      <c s="44">
        <f t="shared" si="188"/>
        <v>0</v>
      </c>
      <c s="44">
        <f t="shared" si="188"/>
        <v>0</v>
      </c>
      <c s="181">
        <f t="shared" si="188"/>
        <v>0</v>
      </c>
      <c s="222">
        <f t="shared" si="188"/>
        <v>0</v>
      </c>
      <c s="227">
        <f>L404+L405+L406+L407</f>
        <v>0</v>
      </c>
      <c s="227">
        <f>M404+M405+M406+M407</f>
        <v>0</v>
      </c>
      <c s="227">
        <f t="shared" si="188"/>
        <v>0</v>
      </c>
      <c s="245">
        <f t="shared" si="188"/>
        <v>0</v>
      </c>
      <c s="227">
        <f>P404+P405+P406+P407</f>
        <v>0</v>
      </c>
      <c s="323">
        <f>Q404+Q405+Q406+Q407</f>
        <v>0</v>
      </c>
      <c s="227">
        <f>R404+R405+R406+R407</f>
        <v>0</v>
      </c>
      <c s="323">
        <f>S404+S405+S406+S407</f>
        <v>0</v>
      </c>
      <c s="31"/>
      <c s="40"/>
      <c s="40"/>
    </row>
    <row r="404" spans="1:22" s="41" customFormat="1" ht="25.5" hidden="1">
      <c r="A404" s="292" t="s">
        <v>695</v>
      </c>
      <c s="36" t="s">
        <v>984</v>
      </c>
      <c s="36" t="s">
        <v>427</v>
      </c>
      <c s="36" t="s">
        <v>417</v>
      </c>
      <c s="36" t="s">
        <v>497</v>
      </c>
      <c s="42" t="s">
        <v>696</v>
      </c>
      <c s="39">
        <v>0</v>
      </c>
      <c s="35">
        <v>0</v>
      </c>
      <c s="35">
        <f>G404+H404</f>
        <v>0</v>
      </c>
      <c s="170">
        <v>0</v>
      </c>
      <c s="218">
        <f>I404+J404</f>
        <v>0</v>
      </c>
      <c s="216">
        <v>0</v>
      </c>
      <c s="216">
        <f>K404+L404</f>
        <v>0</v>
      </c>
      <c s="220">
        <v>0</v>
      </c>
      <c s="219">
        <f>K404+N404</f>
        <v>0</v>
      </c>
      <c s="220">
        <v>0</v>
      </c>
      <c s="306">
        <f>M404+P404</f>
        <v>0</v>
      </c>
      <c s="220">
        <v>0</v>
      </c>
      <c s="306">
        <f>O404+R404</f>
        <v>0</v>
      </c>
      <c s="31"/>
      <c s="40"/>
      <c s="40"/>
    </row>
    <row r="405" spans="1:22" s="41" customFormat="1" ht="25.5" hidden="1">
      <c r="A405" s="292" t="s">
        <v>684</v>
      </c>
      <c s="36" t="s">
        <v>984</v>
      </c>
      <c s="36" t="s">
        <v>427</v>
      </c>
      <c s="36" t="s">
        <v>417</v>
      </c>
      <c s="36" t="s">
        <v>497</v>
      </c>
      <c s="42" t="s">
        <v>685</v>
      </c>
      <c s="39">
        <v>0</v>
      </c>
      <c s="35">
        <v>0</v>
      </c>
      <c s="35">
        <f>G405+H405</f>
        <v>0</v>
      </c>
      <c s="175">
        <v>0</v>
      </c>
      <c s="218">
        <f>I405+J405</f>
        <v>0</v>
      </c>
      <c s="224">
        <v>0</v>
      </c>
      <c s="216">
        <f>K405+L405</f>
        <v>0</v>
      </c>
      <c s="224">
        <v>0</v>
      </c>
      <c s="219">
        <f>K405+N405</f>
        <v>0</v>
      </c>
      <c s="224">
        <v>0</v>
      </c>
      <c s="306">
        <f>M405+P405</f>
        <v>0</v>
      </c>
      <c s="224">
        <v>0</v>
      </c>
      <c s="306">
        <f>O405+R405</f>
        <v>0</v>
      </c>
      <c s="31"/>
      <c s="40"/>
      <c s="40"/>
    </row>
    <row r="406" spans="1:22" s="41" customFormat="1" ht="38.25" hidden="1">
      <c r="A406" s="292" t="s">
        <v>665</v>
      </c>
      <c s="36" t="s">
        <v>984</v>
      </c>
      <c s="36" t="s">
        <v>427</v>
      </c>
      <c s="36" t="s">
        <v>417</v>
      </c>
      <c s="36" t="s">
        <v>497</v>
      </c>
      <c s="42" t="s">
        <v>666</v>
      </c>
      <c s="39">
        <v>0</v>
      </c>
      <c s="39">
        <v>0</v>
      </c>
      <c s="35">
        <f>G406+H406</f>
        <v>0</v>
      </c>
      <c s="175">
        <v>0</v>
      </c>
      <c s="218">
        <f>I406+J406</f>
        <v>0</v>
      </c>
      <c s="224">
        <v>0</v>
      </c>
      <c s="216">
        <f>K406+L406</f>
        <v>0</v>
      </c>
      <c s="224">
        <v>0</v>
      </c>
      <c s="219">
        <f>K406+N406</f>
        <v>0</v>
      </c>
      <c s="224">
        <v>0</v>
      </c>
      <c s="306">
        <f>M406+P406</f>
        <v>0</v>
      </c>
      <c s="224">
        <v>0</v>
      </c>
      <c s="306">
        <f>O406+R406</f>
        <v>0</v>
      </c>
      <c s="31"/>
      <c s="40"/>
      <c s="40"/>
    </row>
    <row r="407" spans="1:22" s="41" customFormat="1" ht="12.75" hidden="1">
      <c r="A407" s="292" t="s">
        <v>667</v>
      </c>
      <c s="36" t="s">
        <v>984</v>
      </c>
      <c s="36" t="s">
        <v>427</v>
      </c>
      <c s="36" t="s">
        <v>417</v>
      </c>
      <c s="36" t="s">
        <v>497</v>
      </c>
      <c s="42" t="s">
        <v>668</v>
      </c>
      <c s="39">
        <v>0</v>
      </c>
      <c s="39">
        <v>0</v>
      </c>
      <c s="35">
        <f>G407+H407</f>
        <v>0</v>
      </c>
      <c s="175">
        <v>0</v>
      </c>
      <c s="218">
        <f>I407+J407</f>
        <v>0</v>
      </c>
      <c s="224">
        <v>0</v>
      </c>
      <c s="216">
        <f>K407+L407</f>
        <v>0</v>
      </c>
      <c s="224">
        <v>0</v>
      </c>
      <c s="219">
        <f>K407+N407</f>
        <v>0</v>
      </c>
      <c s="224">
        <v>0</v>
      </c>
      <c s="306">
        <f>M407+P407</f>
        <v>0</v>
      </c>
      <c s="224">
        <v>0</v>
      </c>
      <c s="306">
        <f>O407+R407</f>
        <v>0</v>
      </c>
      <c s="31" t="s">
        <v>686</v>
      </c>
      <c s="40" t="s">
        <v>498</v>
      </c>
      <c s="40" t="s">
        <v>495</v>
      </c>
    </row>
    <row r="408" spans="1:22" s="41" customFormat="1" ht="12.75">
      <c r="A408" s="292" t="s">
        <v>944</v>
      </c>
      <c s="36" t="s">
        <v>984</v>
      </c>
      <c s="36" t="s">
        <v>427</v>
      </c>
      <c s="36" t="s">
        <v>417</v>
      </c>
      <c s="86" t="s">
        <v>491</v>
      </c>
      <c s="42"/>
      <c s="39">
        <f>G409</f>
        <v>0</v>
      </c>
      <c s="39">
        <f t="shared" si="189" ref="H408:S409">H409</f>
        <v>0</v>
      </c>
      <c s="39">
        <f t="shared" si="189"/>
        <v>0</v>
      </c>
      <c s="175">
        <f t="shared" si="189"/>
        <v>0</v>
      </c>
      <c s="218">
        <f t="shared" si="189"/>
        <v>0</v>
      </c>
      <c s="224">
        <f t="shared" si="189"/>
        <v>0</v>
      </c>
      <c s="224">
        <f t="shared" si="189"/>
        <v>0</v>
      </c>
      <c s="224">
        <f t="shared" si="189"/>
        <v>0</v>
      </c>
      <c s="224">
        <f t="shared" si="189"/>
        <v>0</v>
      </c>
      <c s="224">
        <f t="shared" si="189"/>
        <v>1140.4200000000001</v>
      </c>
      <c s="309">
        <f t="shared" si="189"/>
        <v>1140.4200000000001</v>
      </c>
      <c s="224">
        <f t="shared" si="189"/>
        <v>0</v>
      </c>
      <c s="309">
        <f t="shared" si="189"/>
        <v>1140.4200000000001</v>
      </c>
      <c s="31"/>
      <c s="40"/>
      <c s="40"/>
    </row>
    <row r="409" spans="1:22" s="41" customFormat="1" ht="38.25">
      <c r="A409" s="292" t="s">
        <v>184</v>
      </c>
      <c s="36" t="s">
        <v>984</v>
      </c>
      <c s="36" t="s">
        <v>427</v>
      </c>
      <c s="36" t="s">
        <v>417</v>
      </c>
      <c s="86" t="s">
        <v>182</v>
      </c>
      <c s="42"/>
      <c s="44">
        <f>G410</f>
        <v>0</v>
      </c>
      <c s="44">
        <f t="shared" si="189"/>
        <v>0</v>
      </c>
      <c s="44">
        <f t="shared" si="189"/>
        <v>0</v>
      </c>
      <c s="181">
        <f t="shared" si="189"/>
        <v>0</v>
      </c>
      <c s="222">
        <f t="shared" si="189"/>
        <v>0</v>
      </c>
      <c s="227">
        <f t="shared" si="189"/>
        <v>0</v>
      </c>
      <c s="227">
        <f t="shared" si="189"/>
        <v>0</v>
      </c>
      <c s="227">
        <f t="shared" si="189"/>
        <v>0</v>
      </c>
      <c s="227">
        <f t="shared" si="189"/>
        <v>0</v>
      </c>
      <c s="227">
        <f t="shared" si="189"/>
        <v>1140.4200000000001</v>
      </c>
      <c s="323">
        <f t="shared" si="189"/>
        <v>1140.4200000000001</v>
      </c>
      <c s="227">
        <f t="shared" si="189"/>
        <v>0</v>
      </c>
      <c s="323">
        <f t="shared" si="189"/>
        <v>1140.4200000000001</v>
      </c>
      <c s="31"/>
      <c s="40"/>
      <c s="40"/>
    </row>
    <row r="410" spans="1:22" s="41" customFormat="1" ht="12" customHeight="1">
      <c r="A410" s="292" t="s">
        <v>665</v>
      </c>
      <c s="36" t="s">
        <v>984</v>
      </c>
      <c s="36" t="s">
        <v>427</v>
      </c>
      <c s="36" t="s">
        <v>417</v>
      </c>
      <c s="86" t="s">
        <v>182</v>
      </c>
      <c s="42" t="s">
        <v>666</v>
      </c>
      <c s="35">
        <v>0</v>
      </c>
      <c s="35">
        <v>0</v>
      </c>
      <c s="35">
        <f>G410+H410</f>
        <v>0</v>
      </c>
      <c s="170">
        <v>0</v>
      </c>
      <c s="218">
        <f>I410+J410</f>
        <v>0</v>
      </c>
      <c s="216">
        <v>0</v>
      </c>
      <c s="216">
        <f>K410+L410</f>
        <v>0</v>
      </c>
      <c s="216">
        <v>0</v>
      </c>
      <c s="219">
        <f>K410+N410</f>
        <v>0</v>
      </c>
      <c s="216">
        <v>1140.4200000000001</v>
      </c>
      <c s="306">
        <f>O410+P410</f>
        <v>1140.4200000000001</v>
      </c>
      <c s="216">
        <v>0</v>
      </c>
      <c s="306">
        <f>Q410+R410</f>
        <v>1140.4200000000001</v>
      </c>
      <c s="154" t="s">
        <v>686</v>
      </c>
      <c s="40" t="s">
        <v>183</v>
      </c>
      <c s="40" t="s">
        <v>802</v>
      </c>
    </row>
    <row r="411" spans="1:22" s="41" customFormat="1" ht="12" customHeight="1" hidden="1">
      <c r="A411" s="292" t="s">
        <v>499</v>
      </c>
      <c s="36" t="s">
        <v>984</v>
      </c>
      <c s="36" t="s">
        <v>427</v>
      </c>
      <c s="36" t="s">
        <v>417</v>
      </c>
      <c s="36" t="s">
        <v>500</v>
      </c>
      <c s="42"/>
      <c s="39">
        <f t="shared" si="190" ref="G411:S412">G412</f>
        <v>0</v>
      </c>
      <c s="35">
        <f t="shared" si="190"/>
        <v>0</v>
      </c>
      <c s="35">
        <f t="shared" si="190"/>
        <v>0</v>
      </c>
      <c s="170">
        <f t="shared" si="190"/>
        <v>1547.2</v>
      </c>
      <c s="218">
        <f t="shared" si="190"/>
        <v>1547.2</v>
      </c>
      <c s="216">
        <f t="shared" si="190"/>
        <v>0</v>
      </c>
      <c s="216">
        <f t="shared" si="190"/>
        <v>1547.2</v>
      </c>
      <c s="216">
        <f t="shared" si="190"/>
        <v>-1547.2</v>
      </c>
      <c s="219">
        <f t="shared" si="190"/>
        <v>0</v>
      </c>
      <c s="216">
        <f t="shared" si="190"/>
        <v>0</v>
      </c>
      <c s="306">
        <f t="shared" si="190"/>
        <v>0</v>
      </c>
      <c s="216">
        <f t="shared" si="190"/>
        <v>0</v>
      </c>
      <c s="306">
        <f t="shared" si="190"/>
        <v>0</v>
      </c>
      <c s="31"/>
      <c s="40"/>
      <c s="40"/>
    </row>
    <row r="412" spans="1:22" s="41" customFormat="1" ht="12.75" hidden="1">
      <c r="A412" s="292" t="s">
        <v>501</v>
      </c>
      <c s="36" t="s">
        <v>984</v>
      </c>
      <c s="36" t="s">
        <v>427</v>
      </c>
      <c s="36" t="s">
        <v>417</v>
      </c>
      <c s="36" t="s">
        <v>502</v>
      </c>
      <c s="42"/>
      <c s="44">
        <f t="shared" si="190"/>
        <v>0</v>
      </c>
      <c s="37">
        <f t="shared" si="190"/>
        <v>0</v>
      </c>
      <c s="37">
        <f t="shared" si="190"/>
        <v>0</v>
      </c>
      <c s="173">
        <f t="shared" si="190"/>
        <v>1547.2</v>
      </c>
      <c s="222">
        <f>K413+K414</f>
        <v>1547.2</v>
      </c>
      <c s="220">
        <f t="shared" si="190"/>
        <v>0</v>
      </c>
      <c s="220">
        <f t="shared" si="191" ref="M412:S412">M413+M414</f>
        <v>1547.2</v>
      </c>
      <c s="220">
        <f t="shared" si="191"/>
        <v>-1547.2</v>
      </c>
      <c s="223">
        <f t="shared" si="191"/>
        <v>0</v>
      </c>
      <c s="220">
        <f t="shared" si="191"/>
        <v>0</v>
      </c>
      <c s="312">
        <f t="shared" si="191"/>
        <v>0</v>
      </c>
      <c s="220">
        <f t="shared" si="191"/>
        <v>0</v>
      </c>
      <c s="312">
        <f t="shared" si="191"/>
        <v>0</v>
      </c>
      <c s="31"/>
      <c s="40"/>
      <c s="40"/>
    </row>
    <row r="413" spans="1:22" s="41" customFormat="1" ht="12.75" hidden="1">
      <c r="A413" s="292" t="s">
        <v>503</v>
      </c>
      <c s="36" t="s">
        <v>984</v>
      </c>
      <c s="36" t="s">
        <v>427</v>
      </c>
      <c s="36" t="s">
        <v>417</v>
      </c>
      <c s="36" t="s">
        <v>502</v>
      </c>
      <c s="42" t="s">
        <v>852</v>
      </c>
      <c s="39">
        <v>0</v>
      </c>
      <c s="35">
        <v>0</v>
      </c>
      <c s="35">
        <f>G413+H413</f>
        <v>0</v>
      </c>
      <c s="170">
        <v>1547.2</v>
      </c>
      <c s="218">
        <f>I413+J413</f>
        <v>1547.2</v>
      </c>
      <c s="216">
        <v>0</v>
      </c>
      <c s="216">
        <f>K413+L413</f>
        <v>1547.2</v>
      </c>
      <c s="220">
        <v>-1547.2</v>
      </c>
      <c s="219">
        <f>K413+N413</f>
        <v>0</v>
      </c>
      <c s="224">
        <v>0</v>
      </c>
      <c s="306">
        <f>O413+P413</f>
        <v>0</v>
      </c>
      <c s="224">
        <v>0</v>
      </c>
      <c s="306">
        <f>Q413+R413</f>
        <v>0</v>
      </c>
      <c s="31"/>
      <c s="40"/>
      <c s="40"/>
    </row>
    <row r="414" spans="1:22" s="41" customFormat="1" ht="25.5" hidden="1">
      <c r="A414" s="292" t="s">
        <v>504</v>
      </c>
      <c s="36" t="s">
        <v>984</v>
      </c>
      <c s="36" t="s">
        <v>427</v>
      </c>
      <c s="36" t="s">
        <v>417</v>
      </c>
      <c s="36" t="s">
        <v>502</v>
      </c>
      <c s="42" t="s">
        <v>505</v>
      </c>
      <c s="39">
        <v>0</v>
      </c>
      <c s="35">
        <v>0</v>
      </c>
      <c s="35">
        <f>G414+H414</f>
        <v>0</v>
      </c>
      <c s="175">
        <v>0</v>
      </c>
      <c s="218">
        <f>I414+J414</f>
        <v>0</v>
      </c>
      <c s="224">
        <v>0</v>
      </c>
      <c s="216">
        <f>K414+L414</f>
        <v>0</v>
      </c>
      <c s="224">
        <v>0</v>
      </c>
      <c s="219">
        <f>K414+N414</f>
        <v>0</v>
      </c>
      <c s="224">
        <v>0</v>
      </c>
      <c s="306">
        <f>M414+P414</f>
        <v>0</v>
      </c>
      <c s="224">
        <v>0</v>
      </c>
      <c s="306">
        <f>O414+R414</f>
        <v>0</v>
      </c>
      <c s="31"/>
      <c s="40"/>
      <c s="40"/>
    </row>
    <row r="415" spans="1:22" s="41" customFormat="1" ht="12.75">
      <c r="A415" s="292" t="s">
        <v>607</v>
      </c>
      <c s="36" t="s">
        <v>984</v>
      </c>
      <c s="36" t="s">
        <v>427</v>
      </c>
      <c s="36" t="s">
        <v>417</v>
      </c>
      <c s="36" t="s">
        <v>608</v>
      </c>
      <c s="42"/>
      <c s="39">
        <f>G416</f>
        <v>3658.5999999999999</v>
      </c>
      <c s="35">
        <f t="shared" si="192" ref="H415:L416">H416</f>
        <v>-3658.5999999999999</v>
      </c>
      <c s="35">
        <f t="shared" si="192"/>
        <v>0</v>
      </c>
      <c s="170">
        <f t="shared" si="192"/>
        <v>0</v>
      </c>
      <c s="218">
        <f t="shared" si="192"/>
        <v>0</v>
      </c>
      <c s="216">
        <f t="shared" si="192"/>
        <v>0</v>
      </c>
      <c s="216">
        <f t="shared" si="193" ref="M415:S415">M416</f>
        <v>0</v>
      </c>
      <c s="216">
        <f t="shared" si="193"/>
        <v>0</v>
      </c>
      <c s="216">
        <f t="shared" si="193"/>
        <v>0</v>
      </c>
      <c s="216">
        <f t="shared" si="193"/>
        <v>966.5</v>
      </c>
      <c s="306">
        <f t="shared" si="193"/>
        <v>966.5</v>
      </c>
      <c s="216">
        <f t="shared" si="193"/>
        <v>0</v>
      </c>
      <c s="306">
        <f t="shared" si="193"/>
        <v>966.5</v>
      </c>
      <c s="31"/>
      <c s="40"/>
      <c s="40"/>
    </row>
    <row r="416" spans="1:22" s="41" customFormat="1" ht="12.75">
      <c r="A416" s="292" t="s">
        <v>506</v>
      </c>
      <c s="36" t="s">
        <v>984</v>
      </c>
      <c s="36" t="s">
        <v>427</v>
      </c>
      <c s="36" t="s">
        <v>417</v>
      </c>
      <c s="36" t="s">
        <v>507</v>
      </c>
      <c s="42"/>
      <c s="44">
        <f>G417</f>
        <v>3658.5999999999999</v>
      </c>
      <c s="37">
        <f t="shared" si="192"/>
        <v>-3658.5999999999999</v>
      </c>
      <c s="37">
        <f t="shared" si="192"/>
        <v>0</v>
      </c>
      <c s="173">
        <f t="shared" si="192"/>
        <v>0</v>
      </c>
      <c s="222">
        <f>K417+K459</f>
        <v>0</v>
      </c>
      <c s="220">
        <f t="shared" si="192"/>
        <v>0</v>
      </c>
      <c s="220">
        <f t="shared" si="194" ref="M416:S416">M459</f>
        <v>0</v>
      </c>
      <c s="220">
        <f t="shared" si="194"/>
        <v>0</v>
      </c>
      <c s="220">
        <f t="shared" si="194"/>
        <v>0</v>
      </c>
      <c s="220">
        <f t="shared" si="194"/>
        <v>966.5</v>
      </c>
      <c s="312">
        <f t="shared" si="194"/>
        <v>966.5</v>
      </c>
      <c s="220">
        <f t="shared" si="194"/>
        <v>0</v>
      </c>
      <c s="312">
        <f t="shared" si="194"/>
        <v>966.5</v>
      </c>
      <c s="31"/>
      <c s="40"/>
      <c s="40"/>
    </row>
    <row r="417" spans="1:22" s="41" customFormat="1" ht="12.75" hidden="1">
      <c r="A417" s="292" t="s">
        <v>851</v>
      </c>
      <c s="36" t="s">
        <v>984</v>
      </c>
      <c s="36" t="s">
        <v>427</v>
      </c>
      <c s="36" t="s">
        <v>417</v>
      </c>
      <c s="36" t="s">
        <v>507</v>
      </c>
      <c s="42" t="s">
        <v>852</v>
      </c>
      <c s="39">
        <v>3658.5999999999999</v>
      </c>
      <c s="35">
        <v>-3658.5999999999999</v>
      </c>
      <c s="35">
        <f>G417+H417</f>
        <v>0</v>
      </c>
      <c s="170">
        <v>0</v>
      </c>
      <c s="218">
        <f>I417+J417</f>
        <v>0</v>
      </c>
      <c s="216">
        <v>0</v>
      </c>
      <c s="216">
        <f>K417+L417</f>
        <v>0</v>
      </c>
      <c s="216">
        <v>0</v>
      </c>
      <c s="219">
        <f>K417+N417</f>
        <v>0</v>
      </c>
      <c s="216">
        <v>0</v>
      </c>
      <c s="306">
        <f>M417+P417</f>
        <v>0</v>
      </c>
      <c s="216">
        <v>0</v>
      </c>
      <c s="306">
        <f>O417+R417</f>
        <v>0</v>
      </c>
      <c s="31"/>
      <c s="40"/>
      <c s="40"/>
    </row>
    <row r="418" spans="1:22" s="33" customFormat="1" ht="12.75" hidden="1">
      <c r="A418" s="292" t="s">
        <v>616</v>
      </c>
      <c s="36" t="s">
        <v>984</v>
      </c>
      <c s="36" t="s">
        <v>427</v>
      </c>
      <c s="36" t="s">
        <v>417</v>
      </c>
      <c s="36" t="s">
        <v>617</v>
      </c>
      <c s="42"/>
      <c s="39">
        <f t="shared" si="195" ref="G418:O418">G454+G419+G425+G428+G431+G436+G438+G443+G449</f>
        <v>0</v>
      </c>
      <c s="35">
        <f t="shared" si="195"/>
        <v>0</v>
      </c>
      <c s="35">
        <f t="shared" si="195"/>
        <v>0</v>
      </c>
      <c s="170">
        <f t="shared" si="195"/>
        <v>0</v>
      </c>
      <c s="218">
        <f t="shared" si="195"/>
        <v>0</v>
      </c>
      <c s="216">
        <f>L454+L419+L425+L428+L431+L436+L438+L443+L449</f>
        <v>0</v>
      </c>
      <c s="216">
        <f>M454+M419+M425+M428+M431+M436+M438+M443+M449</f>
        <v>0</v>
      </c>
      <c s="216">
        <f t="shared" si="195"/>
        <v>0</v>
      </c>
      <c s="219">
        <f t="shared" si="195"/>
        <v>0</v>
      </c>
      <c s="216">
        <f>P454+P419+P425+P428+P431+P436+P438+P443+P449</f>
        <v>0</v>
      </c>
      <c s="306">
        <f>Q454+Q419+Q425+Q428+Q431+Q436+Q438+Q443+Q449</f>
        <v>0</v>
      </c>
      <c s="216">
        <f>R454+R419+R425+R428+R431+R436+R438+R443+R449</f>
        <v>0</v>
      </c>
      <c s="306">
        <f>S454+S419+S425+S428+S431+S436+S438+S443+S449</f>
        <v>0</v>
      </c>
      <c s="31"/>
      <c s="32"/>
      <c s="32"/>
    </row>
    <row r="419" spans="1:22" s="33" customFormat="1" ht="89.25" hidden="1">
      <c r="A419" s="292" t="s">
        <v>97</v>
      </c>
      <c s="36" t="s">
        <v>984</v>
      </c>
      <c s="36" t="s">
        <v>427</v>
      </c>
      <c s="36" t="s">
        <v>417</v>
      </c>
      <c s="36" t="s">
        <v>98</v>
      </c>
      <c s="42"/>
      <c s="44">
        <f t="shared" si="196" ref="G419:O419">G420+G423+G421+G422</f>
        <v>0</v>
      </c>
      <c s="37">
        <f t="shared" si="196"/>
        <v>0</v>
      </c>
      <c s="37">
        <f t="shared" si="196"/>
        <v>0</v>
      </c>
      <c s="173">
        <f t="shared" si="196"/>
        <v>0</v>
      </c>
      <c s="222">
        <f t="shared" si="196"/>
        <v>0</v>
      </c>
      <c s="220">
        <f>L420+L423+L421+L422</f>
        <v>0</v>
      </c>
      <c s="220">
        <f>M420+M423+M421+M422</f>
        <v>0</v>
      </c>
      <c s="220">
        <f t="shared" si="196"/>
        <v>0</v>
      </c>
      <c s="223">
        <f t="shared" si="196"/>
        <v>0</v>
      </c>
      <c s="220">
        <f>P420+P423+P421+P422</f>
        <v>0</v>
      </c>
      <c s="312">
        <f>Q420+Q423+Q421+Q422</f>
        <v>0</v>
      </c>
      <c s="220">
        <f>R420+R423+R421+R422</f>
        <v>0</v>
      </c>
      <c s="312">
        <f>S420+S423+S421+S422</f>
        <v>0</v>
      </c>
      <c s="31"/>
      <c s="32"/>
      <c s="32"/>
    </row>
    <row r="420" spans="1:22" s="33" customFormat="1" ht="12.75" hidden="1">
      <c r="A420" s="292" t="s">
        <v>851</v>
      </c>
      <c s="36" t="s">
        <v>984</v>
      </c>
      <c s="36" t="s">
        <v>427</v>
      </c>
      <c s="36" t="s">
        <v>417</v>
      </c>
      <c s="36" t="s">
        <v>98</v>
      </c>
      <c s="42" t="s">
        <v>852</v>
      </c>
      <c s="39"/>
      <c s="35"/>
      <c s="35">
        <f>G420+H420</f>
        <v>0</v>
      </c>
      <c s="170"/>
      <c s="218">
        <f>I420+J420</f>
        <v>0</v>
      </c>
      <c s="216"/>
      <c s="216">
        <f>K420+L420</f>
        <v>0</v>
      </c>
      <c s="216"/>
      <c s="219">
        <f>K420+N420</f>
        <v>0</v>
      </c>
      <c s="216"/>
      <c s="306">
        <f>M420+P420</f>
        <v>0</v>
      </c>
      <c s="216"/>
      <c s="306">
        <f>O420+R420</f>
        <v>0</v>
      </c>
      <c s="31"/>
      <c s="32"/>
      <c s="32"/>
    </row>
    <row r="421" spans="1:22" s="33" customFormat="1" ht="12.75" hidden="1">
      <c r="A421" s="292" t="s">
        <v>853</v>
      </c>
      <c s="36" t="s">
        <v>984</v>
      </c>
      <c s="36" t="s">
        <v>427</v>
      </c>
      <c s="36" t="s">
        <v>417</v>
      </c>
      <c s="36" t="s">
        <v>98</v>
      </c>
      <c s="42" t="s">
        <v>854</v>
      </c>
      <c s="39"/>
      <c s="35"/>
      <c s="35">
        <f>G421+H421</f>
        <v>0</v>
      </c>
      <c s="170"/>
      <c s="218">
        <f>I421+J421</f>
        <v>0</v>
      </c>
      <c s="216"/>
      <c s="216">
        <f>K421+L421</f>
        <v>0</v>
      </c>
      <c s="216"/>
      <c s="219">
        <f>K421+N421</f>
        <v>0</v>
      </c>
      <c s="216"/>
      <c s="306">
        <f>M421+P421</f>
        <v>0</v>
      </c>
      <c s="216"/>
      <c s="306">
        <f>O421+R421</f>
        <v>0</v>
      </c>
      <c s="31"/>
      <c s="32"/>
      <c s="32"/>
    </row>
    <row r="422" spans="1:22" s="33" customFormat="1" ht="12.75" hidden="1">
      <c r="A422" s="292" t="s">
        <v>1041</v>
      </c>
      <c s="36" t="s">
        <v>984</v>
      </c>
      <c s="36" t="s">
        <v>427</v>
      </c>
      <c s="36" t="s">
        <v>417</v>
      </c>
      <c s="36" t="s">
        <v>98</v>
      </c>
      <c s="42" t="s">
        <v>1042</v>
      </c>
      <c s="39"/>
      <c s="35"/>
      <c s="35">
        <f>G422+H422</f>
        <v>0</v>
      </c>
      <c s="170"/>
      <c s="218">
        <f>I422+J422</f>
        <v>0</v>
      </c>
      <c s="216"/>
      <c s="216">
        <f>K422+L422</f>
        <v>0</v>
      </c>
      <c s="216"/>
      <c s="219">
        <f>K422+N422</f>
        <v>0</v>
      </c>
      <c s="216"/>
      <c s="306">
        <f>M422+P422</f>
        <v>0</v>
      </c>
      <c s="216"/>
      <c s="306">
        <f>O422+R422</f>
        <v>0</v>
      </c>
      <c s="31"/>
      <c s="32"/>
      <c s="32"/>
    </row>
    <row r="423" spans="1:22" s="33" customFormat="1" ht="25.5" hidden="1">
      <c r="A423" s="292" t="s">
        <v>1047</v>
      </c>
      <c s="36" t="s">
        <v>984</v>
      </c>
      <c s="36" t="s">
        <v>427</v>
      </c>
      <c s="36" t="s">
        <v>417</v>
      </c>
      <c s="36" t="s">
        <v>99</v>
      </c>
      <c s="42"/>
      <c s="44">
        <f t="shared" si="197" ref="G423:S423">G424</f>
        <v>0</v>
      </c>
      <c s="37">
        <f t="shared" si="197"/>
        <v>0</v>
      </c>
      <c s="37">
        <f t="shared" si="197"/>
        <v>0</v>
      </c>
      <c s="173">
        <f t="shared" si="197"/>
        <v>0</v>
      </c>
      <c s="222">
        <f t="shared" si="197"/>
        <v>0</v>
      </c>
      <c s="220">
        <f t="shared" si="197"/>
        <v>0</v>
      </c>
      <c s="220">
        <f t="shared" si="197"/>
        <v>0</v>
      </c>
      <c s="220">
        <f t="shared" si="197"/>
        <v>0</v>
      </c>
      <c s="223">
        <f t="shared" si="197"/>
        <v>0</v>
      </c>
      <c s="220">
        <f t="shared" si="197"/>
        <v>0</v>
      </c>
      <c s="312">
        <f t="shared" si="197"/>
        <v>0</v>
      </c>
      <c s="220">
        <f t="shared" si="197"/>
        <v>0</v>
      </c>
      <c s="312">
        <f t="shared" si="197"/>
        <v>0</v>
      </c>
      <c s="31"/>
      <c s="32"/>
      <c s="32"/>
    </row>
    <row r="424" spans="1:22" s="33" customFormat="1" ht="12.75" hidden="1">
      <c r="A424" s="292" t="s">
        <v>851</v>
      </c>
      <c s="36" t="s">
        <v>984</v>
      </c>
      <c s="36" t="s">
        <v>427</v>
      </c>
      <c s="36" t="s">
        <v>417</v>
      </c>
      <c s="36" t="s">
        <v>99</v>
      </c>
      <c s="42" t="s">
        <v>852</v>
      </c>
      <c s="39"/>
      <c s="35"/>
      <c s="35">
        <f>G424+H424</f>
        <v>0</v>
      </c>
      <c s="170"/>
      <c s="218">
        <f>I424+J424</f>
        <v>0</v>
      </c>
      <c s="216"/>
      <c s="216">
        <f>K424+L424</f>
        <v>0</v>
      </c>
      <c s="216"/>
      <c s="219">
        <f>K424+N424</f>
        <v>0</v>
      </c>
      <c s="216"/>
      <c s="306">
        <f>M424+P424</f>
        <v>0</v>
      </c>
      <c s="216"/>
      <c s="306">
        <f>O424+R424</f>
        <v>0</v>
      </c>
      <c s="31"/>
      <c s="32"/>
      <c s="32"/>
    </row>
    <row r="425" spans="1:22" s="33" customFormat="1" ht="140.25" hidden="1">
      <c r="A425" s="292" t="s">
        <v>100</v>
      </c>
      <c s="36" t="s">
        <v>984</v>
      </c>
      <c s="36" t="s">
        <v>427</v>
      </c>
      <c s="36" t="s">
        <v>417</v>
      </c>
      <c s="36" t="s">
        <v>101</v>
      </c>
      <c s="42"/>
      <c s="44">
        <f t="shared" si="198" ref="G425:O425">G426+G427</f>
        <v>0</v>
      </c>
      <c s="37">
        <f t="shared" si="198"/>
        <v>0</v>
      </c>
      <c s="37">
        <f t="shared" si="198"/>
        <v>0</v>
      </c>
      <c s="173">
        <f t="shared" si="198"/>
        <v>0</v>
      </c>
      <c s="222">
        <f t="shared" si="198"/>
        <v>0</v>
      </c>
      <c s="220">
        <f>L426+L427</f>
        <v>0</v>
      </c>
      <c s="220">
        <f>M426+M427</f>
        <v>0</v>
      </c>
      <c s="220">
        <f t="shared" si="198"/>
        <v>0</v>
      </c>
      <c s="223">
        <f t="shared" si="198"/>
        <v>0</v>
      </c>
      <c s="220">
        <f>P426+P427</f>
        <v>0</v>
      </c>
      <c s="312">
        <f>Q426+Q427</f>
        <v>0</v>
      </c>
      <c s="220">
        <f>R426+R427</f>
        <v>0</v>
      </c>
      <c s="312">
        <f>S426+S427</f>
        <v>0</v>
      </c>
      <c s="31"/>
      <c s="32"/>
      <c s="32"/>
    </row>
    <row r="426" spans="1:22" s="33" customFormat="1" ht="12.75" hidden="1">
      <c r="A426" s="292" t="s">
        <v>851</v>
      </c>
      <c s="36" t="s">
        <v>984</v>
      </c>
      <c s="36" t="s">
        <v>427</v>
      </c>
      <c s="36" t="s">
        <v>417</v>
      </c>
      <c s="36" t="s">
        <v>101</v>
      </c>
      <c s="42" t="s">
        <v>852</v>
      </c>
      <c s="39"/>
      <c s="35"/>
      <c s="35">
        <f>G426+H426</f>
        <v>0</v>
      </c>
      <c s="170"/>
      <c s="218">
        <f>I426+J426</f>
        <v>0</v>
      </c>
      <c s="216"/>
      <c s="216">
        <f>K426+L426</f>
        <v>0</v>
      </c>
      <c s="216"/>
      <c s="219">
        <f>K426+N426</f>
        <v>0</v>
      </c>
      <c s="216"/>
      <c s="306">
        <f>M426+P426</f>
        <v>0</v>
      </c>
      <c s="216"/>
      <c s="306">
        <f>O426+R426</f>
        <v>0</v>
      </c>
      <c s="31"/>
      <c s="32"/>
      <c s="32"/>
    </row>
    <row r="427" spans="1:22" s="33" customFormat="1" ht="12.75" hidden="1">
      <c r="A427" s="292" t="s">
        <v>853</v>
      </c>
      <c s="36" t="s">
        <v>984</v>
      </c>
      <c s="36" t="s">
        <v>427</v>
      </c>
      <c s="36" t="s">
        <v>417</v>
      </c>
      <c s="36" t="s">
        <v>101</v>
      </c>
      <c s="42" t="s">
        <v>854</v>
      </c>
      <c s="39"/>
      <c s="35"/>
      <c s="35">
        <f>G427+H427</f>
        <v>0</v>
      </c>
      <c s="170"/>
      <c s="218">
        <f>I427+J427</f>
        <v>0</v>
      </c>
      <c s="216"/>
      <c s="216">
        <f>K427+L427</f>
        <v>0</v>
      </c>
      <c s="216"/>
      <c s="219">
        <f>K427+N427</f>
        <v>0</v>
      </c>
      <c s="216"/>
      <c s="306">
        <f>M427+P427</f>
        <v>0</v>
      </c>
      <c s="216"/>
      <c s="306">
        <f>O427+R427</f>
        <v>0</v>
      </c>
      <c s="31"/>
      <c s="32"/>
      <c s="32"/>
    </row>
    <row r="428" spans="1:22" s="33" customFormat="1" ht="63.75" hidden="1">
      <c r="A428" s="292" t="s">
        <v>102</v>
      </c>
      <c s="36" t="s">
        <v>984</v>
      </c>
      <c s="36" t="s">
        <v>427</v>
      </c>
      <c s="36" t="s">
        <v>417</v>
      </c>
      <c s="36" t="s">
        <v>103</v>
      </c>
      <c s="42"/>
      <c s="44">
        <f t="shared" si="199" ref="G428:O428">G429+G430</f>
        <v>0</v>
      </c>
      <c s="37">
        <f t="shared" si="199"/>
        <v>0</v>
      </c>
      <c s="37">
        <f t="shared" si="199"/>
        <v>0</v>
      </c>
      <c s="173">
        <f t="shared" si="199"/>
        <v>0</v>
      </c>
      <c s="222">
        <f t="shared" si="199"/>
        <v>0</v>
      </c>
      <c s="220">
        <f>L429+L430</f>
        <v>0</v>
      </c>
      <c s="220">
        <f>M429+M430</f>
        <v>0</v>
      </c>
      <c s="220">
        <f t="shared" si="199"/>
        <v>0</v>
      </c>
      <c s="223">
        <f t="shared" si="199"/>
        <v>0</v>
      </c>
      <c s="220">
        <f>P429+P430</f>
        <v>0</v>
      </c>
      <c s="312">
        <f>Q429+Q430</f>
        <v>0</v>
      </c>
      <c s="220">
        <f>R429+R430</f>
        <v>0</v>
      </c>
      <c s="312">
        <f>S429+S430</f>
        <v>0</v>
      </c>
      <c s="31"/>
      <c s="32"/>
      <c s="32"/>
    </row>
    <row r="429" spans="1:22" s="33" customFormat="1" ht="12.75" hidden="1">
      <c r="A429" s="292" t="s">
        <v>851</v>
      </c>
      <c s="36" t="s">
        <v>984</v>
      </c>
      <c s="36" t="s">
        <v>427</v>
      </c>
      <c s="36" t="s">
        <v>417</v>
      </c>
      <c s="36" t="s">
        <v>103</v>
      </c>
      <c s="42" t="s">
        <v>852</v>
      </c>
      <c s="39"/>
      <c s="35"/>
      <c s="35">
        <f>G429+H429</f>
        <v>0</v>
      </c>
      <c s="170"/>
      <c s="218">
        <f>I429+J429</f>
        <v>0</v>
      </c>
      <c s="216"/>
      <c s="216">
        <f>K429+L429</f>
        <v>0</v>
      </c>
      <c s="216"/>
      <c s="219">
        <f>K429+N429</f>
        <v>0</v>
      </c>
      <c s="216"/>
      <c s="306">
        <f>M429+P429</f>
        <v>0</v>
      </c>
      <c s="216"/>
      <c s="306">
        <f>O429+R429</f>
        <v>0</v>
      </c>
      <c s="31"/>
      <c s="32"/>
      <c s="32"/>
    </row>
    <row r="430" spans="1:22" s="33" customFormat="1" ht="12.75" hidden="1">
      <c r="A430" s="292" t="s">
        <v>853</v>
      </c>
      <c s="36" t="s">
        <v>984</v>
      </c>
      <c s="36" t="s">
        <v>427</v>
      </c>
      <c s="36" t="s">
        <v>417</v>
      </c>
      <c s="36" t="s">
        <v>103</v>
      </c>
      <c s="42" t="s">
        <v>854</v>
      </c>
      <c s="39"/>
      <c s="35"/>
      <c s="35">
        <f>G430+H430</f>
        <v>0</v>
      </c>
      <c s="170"/>
      <c s="218">
        <f>I430+J430</f>
        <v>0</v>
      </c>
      <c s="216"/>
      <c s="216">
        <f>K430+L430</f>
        <v>0</v>
      </c>
      <c s="216"/>
      <c s="219">
        <f>K430+N430</f>
        <v>0</v>
      </c>
      <c s="216"/>
      <c s="306">
        <f>M430+P430</f>
        <v>0</v>
      </c>
      <c s="216"/>
      <c s="306">
        <f>O430+R430</f>
        <v>0</v>
      </c>
      <c s="31"/>
      <c s="32"/>
      <c s="32"/>
    </row>
    <row r="431" spans="1:22" s="33" customFormat="1" ht="63.75" hidden="1">
      <c r="A431" s="292" t="s">
        <v>519</v>
      </c>
      <c s="36" t="s">
        <v>984</v>
      </c>
      <c s="36" t="s">
        <v>427</v>
      </c>
      <c s="36" t="s">
        <v>417</v>
      </c>
      <c s="36" t="s">
        <v>520</v>
      </c>
      <c s="42"/>
      <c s="44">
        <f t="shared" si="200" ref="G431:O431">G432+G434++G433</f>
        <v>0</v>
      </c>
      <c s="37">
        <f t="shared" si="200"/>
        <v>0</v>
      </c>
      <c s="37">
        <f t="shared" si="200"/>
        <v>0</v>
      </c>
      <c s="173">
        <f t="shared" si="200"/>
        <v>0</v>
      </c>
      <c s="222">
        <f t="shared" si="200"/>
        <v>0</v>
      </c>
      <c s="220">
        <f>L432+L434++L433</f>
        <v>0</v>
      </c>
      <c s="220">
        <f>M432+M434++M433</f>
        <v>0</v>
      </c>
      <c s="220">
        <f t="shared" si="200"/>
        <v>0</v>
      </c>
      <c s="223">
        <f t="shared" si="200"/>
        <v>0</v>
      </c>
      <c s="220">
        <f>P432+P434++P433</f>
        <v>0</v>
      </c>
      <c s="312">
        <f>Q432+Q434++Q433</f>
        <v>0</v>
      </c>
      <c s="220">
        <f>R432+R434++R433</f>
        <v>0</v>
      </c>
      <c s="312">
        <f>S432+S434++S433</f>
        <v>0</v>
      </c>
      <c s="31"/>
      <c s="32"/>
      <c s="32"/>
    </row>
    <row r="432" spans="1:22" s="33" customFormat="1" ht="12.75" hidden="1">
      <c r="A432" s="292" t="s">
        <v>851</v>
      </c>
      <c s="36" t="s">
        <v>984</v>
      </c>
      <c s="36" t="s">
        <v>427</v>
      </c>
      <c s="36" t="s">
        <v>417</v>
      </c>
      <c s="36" t="s">
        <v>520</v>
      </c>
      <c s="42" t="s">
        <v>852</v>
      </c>
      <c s="39"/>
      <c s="35"/>
      <c s="35">
        <f>G432+H432</f>
        <v>0</v>
      </c>
      <c s="170"/>
      <c s="218">
        <f>I432+J432</f>
        <v>0</v>
      </c>
      <c s="216"/>
      <c s="216">
        <f>K432+L432</f>
        <v>0</v>
      </c>
      <c s="216"/>
      <c s="219">
        <f>K432+N432</f>
        <v>0</v>
      </c>
      <c s="216"/>
      <c s="306">
        <f>M432+P432</f>
        <v>0</v>
      </c>
      <c s="216"/>
      <c s="306">
        <f>O432+R432</f>
        <v>0</v>
      </c>
      <c s="31"/>
      <c s="32"/>
      <c s="32"/>
    </row>
    <row r="433" spans="1:22" s="33" customFormat="1" ht="12.75" hidden="1">
      <c r="A433" s="292" t="s">
        <v>853</v>
      </c>
      <c s="36" t="s">
        <v>984</v>
      </c>
      <c s="36" t="s">
        <v>427</v>
      </c>
      <c s="36" t="s">
        <v>417</v>
      </c>
      <c s="36" t="s">
        <v>520</v>
      </c>
      <c s="42" t="s">
        <v>854</v>
      </c>
      <c s="39"/>
      <c s="35"/>
      <c s="35">
        <f>G433+H433</f>
        <v>0</v>
      </c>
      <c s="170"/>
      <c s="218">
        <f>I433+J433</f>
        <v>0</v>
      </c>
      <c s="216"/>
      <c s="216">
        <f>K433+L433</f>
        <v>0</v>
      </c>
      <c s="216"/>
      <c s="219">
        <f>K433+N433</f>
        <v>0</v>
      </c>
      <c s="216"/>
      <c s="306">
        <f>M433+P433</f>
        <v>0</v>
      </c>
      <c s="216"/>
      <c s="306">
        <f>O433+R433</f>
        <v>0</v>
      </c>
      <c s="31"/>
      <c s="32"/>
      <c s="32"/>
    </row>
    <row r="434" spans="1:22" s="33" customFormat="1" ht="25.5" hidden="1">
      <c r="A434" s="292" t="s">
        <v>1047</v>
      </c>
      <c s="36" t="s">
        <v>984</v>
      </c>
      <c s="36" t="s">
        <v>427</v>
      </c>
      <c s="36" t="s">
        <v>417</v>
      </c>
      <c s="36" t="s">
        <v>521</v>
      </c>
      <c s="42"/>
      <c s="44">
        <f t="shared" si="201" ref="G434:S434">G435</f>
        <v>0</v>
      </c>
      <c s="37">
        <f t="shared" si="201"/>
        <v>0</v>
      </c>
      <c s="37">
        <f t="shared" si="201"/>
        <v>0</v>
      </c>
      <c s="173">
        <f t="shared" si="201"/>
        <v>0</v>
      </c>
      <c s="222">
        <f t="shared" si="201"/>
        <v>0</v>
      </c>
      <c s="220">
        <f t="shared" si="201"/>
        <v>0</v>
      </c>
      <c s="220">
        <f t="shared" si="201"/>
        <v>0</v>
      </c>
      <c s="220">
        <f t="shared" si="201"/>
        <v>0</v>
      </c>
      <c s="223">
        <f t="shared" si="201"/>
        <v>0</v>
      </c>
      <c s="220">
        <f t="shared" si="201"/>
        <v>0</v>
      </c>
      <c s="312">
        <f t="shared" si="201"/>
        <v>0</v>
      </c>
      <c s="220">
        <f t="shared" si="201"/>
        <v>0</v>
      </c>
      <c s="312">
        <f t="shared" si="201"/>
        <v>0</v>
      </c>
      <c s="31"/>
      <c s="32"/>
      <c s="32"/>
    </row>
    <row r="435" spans="1:22" s="33" customFormat="1" ht="12.75" hidden="1">
      <c r="A435" s="292" t="s">
        <v>851</v>
      </c>
      <c s="36" t="s">
        <v>984</v>
      </c>
      <c s="36" t="s">
        <v>427</v>
      </c>
      <c s="36" t="s">
        <v>417</v>
      </c>
      <c s="36" t="s">
        <v>521</v>
      </c>
      <c s="42" t="s">
        <v>852</v>
      </c>
      <c s="39"/>
      <c s="35"/>
      <c s="35">
        <f>G435+H435</f>
        <v>0</v>
      </c>
      <c s="170"/>
      <c s="218">
        <f>I435+J435</f>
        <v>0</v>
      </c>
      <c s="216"/>
      <c s="216">
        <f>K435+L435</f>
        <v>0</v>
      </c>
      <c s="216"/>
      <c s="219">
        <f>K435+N435</f>
        <v>0</v>
      </c>
      <c s="216"/>
      <c s="306">
        <f>M435+P435</f>
        <v>0</v>
      </c>
      <c s="216"/>
      <c s="306">
        <f>O435+R435</f>
        <v>0</v>
      </c>
      <c s="31"/>
      <c s="32"/>
      <c s="32"/>
    </row>
    <row r="436" spans="1:22" s="33" customFormat="1" ht="63.75" hidden="1">
      <c r="A436" s="292" t="s">
        <v>522</v>
      </c>
      <c s="36" t="s">
        <v>984</v>
      </c>
      <c s="36" t="s">
        <v>427</v>
      </c>
      <c s="36" t="s">
        <v>417</v>
      </c>
      <c s="36" t="s">
        <v>523</v>
      </c>
      <c s="42"/>
      <c s="44">
        <f t="shared" si="202" ref="G436:S436">G437</f>
        <v>0</v>
      </c>
      <c s="37">
        <f t="shared" si="202"/>
        <v>0</v>
      </c>
      <c s="37">
        <f t="shared" si="202"/>
        <v>0</v>
      </c>
      <c s="173">
        <f t="shared" si="202"/>
        <v>0</v>
      </c>
      <c s="222">
        <f t="shared" si="202"/>
        <v>0</v>
      </c>
      <c s="220">
        <f t="shared" si="202"/>
        <v>0</v>
      </c>
      <c s="220">
        <f t="shared" si="202"/>
        <v>0</v>
      </c>
      <c s="220">
        <f t="shared" si="202"/>
        <v>0</v>
      </c>
      <c s="223">
        <f t="shared" si="202"/>
        <v>0</v>
      </c>
      <c s="220">
        <f t="shared" si="202"/>
        <v>0</v>
      </c>
      <c s="312">
        <f t="shared" si="202"/>
        <v>0</v>
      </c>
      <c s="220">
        <f t="shared" si="202"/>
        <v>0</v>
      </c>
      <c s="312">
        <f t="shared" si="202"/>
        <v>0</v>
      </c>
      <c s="31"/>
      <c s="32"/>
      <c s="32"/>
    </row>
    <row r="437" spans="1:22" s="33" customFormat="1" ht="12.75" hidden="1">
      <c r="A437" s="292" t="s">
        <v>851</v>
      </c>
      <c s="36" t="s">
        <v>984</v>
      </c>
      <c s="36" t="s">
        <v>427</v>
      </c>
      <c s="36" t="s">
        <v>417</v>
      </c>
      <c s="36" t="s">
        <v>523</v>
      </c>
      <c s="42" t="s">
        <v>852</v>
      </c>
      <c s="39"/>
      <c s="35"/>
      <c s="35">
        <f>G437+H437</f>
        <v>0</v>
      </c>
      <c s="170"/>
      <c s="218">
        <f>I437+J437</f>
        <v>0</v>
      </c>
      <c s="216"/>
      <c s="216">
        <f>K437+L437</f>
        <v>0</v>
      </c>
      <c s="216"/>
      <c s="219">
        <f>K437+N437</f>
        <v>0</v>
      </c>
      <c s="216"/>
      <c s="306">
        <f>M437+P437</f>
        <v>0</v>
      </c>
      <c s="216"/>
      <c s="306">
        <f>O437+R437</f>
        <v>0</v>
      </c>
      <c s="31"/>
      <c s="32"/>
      <c s="32"/>
    </row>
    <row r="438" spans="1:22" s="33" customFormat="1" ht="140.25" hidden="1">
      <c r="A438" s="292" t="s">
        <v>524</v>
      </c>
      <c s="36" t="s">
        <v>984</v>
      </c>
      <c s="36" t="s">
        <v>427</v>
      </c>
      <c s="36" t="s">
        <v>417</v>
      </c>
      <c s="36" t="s">
        <v>525</v>
      </c>
      <c s="42"/>
      <c s="44">
        <f t="shared" si="203" ref="G438:O438">G439+G441+G440+G442</f>
        <v>0</v>
      </c>
      <c s="37">
        <f t="shared" si="203"/>
        <v>0</v>
      </c>
      <c s="37">
        <f t="shared" si="203"/>
        <v>0</v>
      </c>
      <c s="173">
        <f t="shared" si="203"/>
        <v>0</v>
      </c>
      <c s="222">
        <f t="shared" si="203"/>
        <v>0</v>
      </c>
      <c s="220">
        <f>L439+L441+L440+L442</f>
        <v>0</v>
      </c>
      <c s="220">
        <f>M439+M441+M440+M442</f>
        <v>0</v>
      </c>
      <c s="220">
        <f t="shared" si="203"/>
        <v>0</v>
      </c>
      <c s="223">
        <f t="shared" si="203"/>
        <v>0</v>
      </c>
      <c s="220">
        <f>P439+P441+P440+P442</f>
        <v>0</v>
      </c>
      <c s="312">
        <f>Q439+Q441+Q440+Q442</f>
        <v>0</v>
      </c>
      <c s="220">
        <f>R439+R441+R440+R442</f>
        <v>0</v>
      </c>
      <c s="312">
        <f>S439+S441+S440+S442</f>
        <v>0</v>
      </c>
      <c s="31"/>
      <c s="32"/>
      <c s="32"/>
    </row>
    <row r="439" spans="1:22" s="33" customFormat="1" ht="12.75" hidden="1">
      <c r="A439" s="292" t="s">
        <v>851</v>
      </c>
      <c s="36" t="s">
        <v>984</v>
      </c>
      <c s="36" t="s">
        <v>427</v>
      </c>
      <c s="36" t="s">
        <v>417</v>
      </c>
      <c s="36" t="s">
        <v>525</v>
      </c>
      <c s="42" t="s">
        <v>852</v>
      </c>
      <c s="39"/>
      <c s="35"/>
      <c s="35">
        <f>G439+H439</f>
        <v>0</v>
      </c>
      <c s="170"/>
      <c s="218">
        <f>I439+J439</f>
        <v>0</v>
      </c>
      <c s="216"/>
      <c s="216">
        <f>K439+L439</f>
        <v>0</v>
      </c>
      <c s="216"/>
      <c s="219">
        <f>K439+N439</f>
        <v>0</v>
      </c>
      <c s="216"/>
      <c s="306">
        <f>M439+P439</f>
        <v>0</v>
      </c>
      <c s="216"/>
      <c s="306">
        <f>O439+R439</f>
        <v>0</v>
      </c>
      <c s="31"/>
      <c s="32"/>
      <c s="32"/>
    </row>
    <row r="440" spans="1:22" s="33" customFormat="1" ht="12.75" hidden="1">
      <c r="A440" s="292" t="s">
        <v>853</v>
      </c>
      <c s="36" t="s">
        <v>984</v>
      </c>
      <c s="36" t="s">
        <v>427</v>
      </c>
      <c s="36" t="s">
        <v>417</v>
      </c>
      <c s="36" t="s">
        <v>525</v>
      </c>
      <c s="42" t="s">
        <v>854</v>
      </c>
      <c s="39"/>
      <c s="35"/>
      <c s="35">
        <f>G440+H440</f>
        <v>0</v>
      </c>
      <c s="170"/>
      <c s="218">
        <f>I440+J440</f>
        <v>0</v>
      </c>
      <c s="216"/>
      <c s="216">
        <f>K440+L440</f>
        <v>0</v>
      </c>
      <c s="216"/>
      <c s="219">
        <f>K440+N440</f>
        <v>0</v>
      </c>
      <c s="216"/>
      <c s="306">
        <f>M440+P440</f>
        <v>0</v>
      </c>
      <c s="216"/>
      <c s="306">
        <f>O440+R440</f>
        <v>0</v>
      </c>
      <c s="31"/>
      <c s="32"/>
      <c s="32"/>
    </row>
    <row r="441" spans="1:22" s="33" customFormat="1" ht="12.75" hidden="1">
      <c r="A441" s="292" t="s">
        <v>1041</v>
      </c>
      <c s="36" t="s">
        <v>984</v>
      </c>
      <c s="36" t="s">
        <v>427</v>
      </c>
      <c s="36" t="s">
        <v>417</v>
      </c>
      <c s="36" t="s">
        <v>525</v>
      </c>
      <c s="42" t="s">
        <v>1042</v>
      </c>
      <c s="39"/>
      <c s="35"/>
      <c s="37">
        <f>G441+H441</f>
        <v>0</v>
      </c>
      <c s="170"/>
      <c s="222">
        <f>I441+J441</f>
        <v>0</v>
      </c>
      <c s="216"/>
      <c s="220">
        <f>K441+L441</f>
        <v>0</v>
      </c>
      <c s="216"/>
      <c s="223">
        <f>K441+N441</f>
        <v>0</v>
      </c>
      <c s="216"/>
      <c s="312">
        <f>M441+P441</f>
        <v>0</v>
      </c>
      <c s="216"/>
      <c s="312">
        <f>O441+R441</f>
        <v>0</v>
      </c>
      <c s="31"/>
      <c s="32"/>
      <c s="32"/>
    </row>
    <row r="442" spans="1:22" s="33" customFormat="1" ht="25.5" hidden="1">
      <c r="A442" s="292" t="s">
        <v>1043</v>
      </c>
      <c s="36" t="s">
        <v>984</v>
      </c>
      <c s="36" t="s">
        <v>427</v>
      </c>
      <c s="36" t="s">
        <v>417</v>
      </c>
      <c s="36" t="s">
        <v>525</v>
      </c>
      <c s="42" t="s">
        <v>1044</v>
      </c>
      <c s="39"/>
      <c s="35"/>
      <c s="37">
        <f>G442+H442</f>
        <v>0</v>
      </c>
      <c s="170"/>
      <c s="222">
        <f>I442+J442</f>
        <v>0</v>
      </c>
      <c s="216"/>
      <c s="220">
        <f>K442+L442</f>
        <v>0</v>
      </c>
      <c s="216"/>
      <c s="223">
        <f>K442+N442</f>
        <v>0</v>
      </c>
      <c s="216"/>
      <c s="312">
        <f>M442+P442</f>
        <v>0</v>
      </c>
      <c s="216"/>
      <c s="312">
        <f>O442+R442</f>
        <v>0</v>
      </c>
      <c s="31"/>
      <c s="32"/>
      <c s="32"/>
    </row>
    <row r="443" spans="1:22" s="33" customFormat="1" ht="63.75" hidden="1">
      <c r="A443" s="292" t="s">
        <v>526</v>
      </c>
      <c s="36" t="s">
        <v>984</v>
      </c>
      <c s="36" t="s">
        <v>427</v>
      </c>
      <c s="36" t="s">
        <v>417</v>
      </c>
      <c s="36" t="s">
        <v>527</v>
      </c>
      <c s="42"/>
      <c s="44">
        <f t="shared" si="204" ref="G443:O443">G444+G447+G445+G446</f>
        <v>0</v>
      </c>
      <c s="37">
        <f t="shared" si="204"/>
        <v>0</v>
      </c>
      <c s="37">
        <f t="shared" si="204"/>
        <v>0</v>
      </c>
      <c s="173">
        <f t="shared" si="204"/>
        <v>0</v>
      </c>
      <c s="222">
        <f t="shared" si="204"/>
        <v>0</v>
      </c>
      <c s="220">
        <f>L444+L447+L445+L446</f>
        <v>0</v>
      </c>
      <c s="220">
        <f>M444+M447+M445+M446</f>
        <v>0</v>
      </c>
      <c s="220">
        <f t="shared" si="204"/>
        <v>0</v>
      </c>
      <c s="223">
        <f t="shared" si="204"/>
        <v>0</v>
      </c>
      <c s="220">
        <f>P444+P447+P445+P446</f>
        <v>0</v>
      </c>
      <c s="312">
        <f>Q444+Q447+Q445+Q446</f>
        <v>0</v>
      </c>
      <c s="220">
        <f>R444+R447+R445+R446</f>
        <v>0</v>
      </c>
      <c s="312">
        <f>S444+S447+S445+S446</f>
        <v>0</v>
      </c>
      <c s="31"/>
      <c s="32"/>
      <c s="32"/>
    </row>
    <row r="444" spans="1:22" s="33" customFormat="1" ht="12.75" hidden="1">
      <c r="A444" s="292" t="s">
        <v>851</v>
      </c>
      <c s="36" t="s">
        <v>984</v>
      </c>
      <c s="36" t="s">
        <v>427</v>
      </c>
      <c s="36" t="s">
        <v>417</v>
      </c>
      <c s="36" t="s">
        <v>527</v>
      </c>
      <c s="42" t="s">
        <v>852</v>
      </c>
      <c s="39"/>
      <c s="35"/>
      <c s="35">
        <f>G444+H444</f>
        <v>0</v>
      </c>
      <c s="170"/>
      <c s="218">
        <f>I444+J444</f>
        <v>0</v>
      </c>
      <c s="216"/>
      <c s="216">
        <f>K444+L444</f>
        <v>0</v>
      </c>
      <c s="216"/>
      <c s="219">
        <f>K444+N444</f>
        <v>0</v>
      </c>
      <c s="216"/>
      <c s="306">
        <f>M444+P444</f>
        <v>0</v>
      </c>
      <c s="216"/>
      <c s="306">
        <f>O444+R444</f>
        <v>0</v>
      </c>
      <c s="31"/>
      <c s="32"/>
      <c s="32"/>
    </row>
    <row r="445" spans="1:22" s="33" customFormat="1" ht="12.75" hidden="1">
      <c r="A445" s="292" t="s">
        <v>853</v>
      </c>
      <c s="36" t="s">
        <v>984</v>
      </c>
      <c s="36" t="s">
        <v>427</v>
      </c>
      <c s="36" t="s">
        <v>417</v>
      </c>
      <c s="36" t="s">
        <v>527</v>
      </c>
      <c s="42" t="s">
        <v>854</v>
      </c>
      <c s="39"/>
      <c s="35"/>
      <c s="35">
        <f>G445+H445</f>
        <v>0</v>
      </c>
      <c s="170"/>
      <c s="218">
        <f>I445+J445</f>
        <v>0</v>
      </c>
      <c s="216"/>
      <c s="216">
        <f>K445+L445</f>
        <v>0</v>
      </c>
      <c s="216"/>
      <c s="219">
        <f>K445+N445</f>
        <v>0</v>
      </c>
      <c s="216"/>
      <c s="306">
        <f>M445+P445</f>
        <v>0</v>
      </c>
      <c s="216"/>
      <c s="306">
        <f>O445+R445</f>
        <v>0</v>
      </c>
      <c s="31"/>
      <c s="32"/>
      <c s="32"/>
    </row>
    <row r="446" spans="1:22" s="33" customFormat="1" ht="12.75" hidden="1">
      <c r="A446" s="292" t="s">
        <v>1041</v>
      </c>
      <c s="36" t="s">
        <v>984</v>
      </c>
      <c s="36" t="s">
        <v>427</v>
      </c>
      <c s="36" t="s">
        <v>417</v>
      </c>
      <c s="36" t="s">
        <v>527</v>
      </c>
      <c s="42" t="s">
        <v>1042</v>
      </c>
      <c s="39"/>
      <c s="35"/>
      <c s="35">
        <f>G446+H446</f>
        <v>0</v>
      </c>
      <c s="170"/>
      <c s="218">
        <f>I446+J446</f>
        <v>0</v>
      </c>
      <c s="216"/>
      <c s="216">
        <f>K446+L446</f>
        <v>0</v>
      </c>
      <c s="216"/>
      <c s="219">
        <f>K446+N446</f>
        <v>0</v>
      </c>
      <c s="216"/>
      <c s="306">
        <f>M446+P446</f>
        <v>0</v>
      </c>
      <c s="216"/>
      <c s="306">
        <f>O446+R446</f>
        <v>0</v>
      </c>
      <c s="31"/>
      <c s="32"/>
      <c s="32"/>
    </row>
    <row r="447" spans="1:22" s="33" customFormat="1" ht="25.5" hidden="1">
      <c r="A447" s="292" t="s">
        <v>528</v>
      </c>
      <c s="36" t="s">
        <v>984</v>
      </c>
      <c s="36" t="s">
        <v>427</v>
      </c>
      <c s="36" t="s">
        <v>417</v>
      </c>
      <c s="36" t="s">
        <v>529</v>
      </c>
      <c s="42"/>
      <c s="44">
        <f t="shared" si="205" ref="G447:S447">G448</f>
        <v>0</v>
      </c>
      <c s="37">
        <f t="shared" si="205"/>
        <v>0</v>
      </c>
      <c s="37">
        <f t="shared" si="205"/>
        <v>0</v>
      </c>
      <c s="173">
        <f t="shared" si="205"/>
        <v>0</v>
      </c>
      <c s="222">
        <f t="shared" si="205"/>
        <v>0</v>
      </c>
      <c s="220">
        <f t="shared" si="205"/>
        <v>0</v>
      </c>
      <c s="220">
        <f t="shared" si="205"/>
        <v>0</v>
      </c>
      <c s="220">
        <f t="shared" si="205"/>
        <v>0</v>
      </c>
      <c s="223">
        <f t="shared" si="205"/>
        <v>0</v>
      </c>
      <c s="220">
        <f t="shared" si="205"/>
        <v>0</v>
      </c>
      <c s="312">
        <f t="shared" si="205"/>
        <v>0</v>
      </c>
      <c s="220">
        <f t="shared" si="205"/>
        <v>0</v>
      </c>
      <c s="312">
        <f t="shared" si="205"/>
        <v>0</v>
      </c>
      <c s="31"/>
      <c s="32"/>
      <c s="32"/>
    </row>
    <row r="448" spans="1:22" s="33" customFormat="1" ht="12.75" hidden="1">
      <c r="A448" s="292" t="s">
        <v>851</v>
      </c>
      <c s="36" t="s">
        <v>984</v>
      </c>
      <c s="36" t="s">
        <v>427</v>
      </c>
      <c s="36" t="s">
        <v>417</v>
      </c>
      <c s="36" t="s">
        <v>529</v>
      </c>
      <c s="42" t="s">
        <v>852</v>
      </c>
      <c s="39"/>
      <c s="35"/>
      <c s="35">
        <f>G448+H448</f>
        <v>0</v>
      </c>
      <c s="170"/>
      <c s="218">
        <f>I448+J448</f>
        <v>0</v>
      </c>
      <c s="216"/>
      <c s="216">
        <f>K448+L448</f>
        <v>0</v>
      </c>
      <c s="216"/>
      <c s="219">
        <f>K448+N448</f>
        <v>0</v>
      </c>
      <c s="216"/>
      <c s="306">
        <f>M448+P448</f>
        <v>0</v>
      </c>
      <c s="216"/>
      <c s="306">
        <f>O448+R448</f>
        <v>0</v>
      </c>
      <c s="31"/>
      <c s="32"/>
      <c s="32"/>
    </row>
    <row r="449" spans="1:22" s="33" customFormat="1" ht="76.5" hidden="1">
      <c r="A449" s="292" t="s">
        <v>794</v>
      </c>
      <c s="36" t="s">
        <v>984</v>
      </c>
      <c s="36" t="s">
        <v>427</v>
      </c>
      <c s="36" t="s">
        <v>417</v>
      </c>
      <c s="36" t="s">
        <v>795</v>
      </c>
      <c s="42"/>
      <c s="44">
        <f t="shared" si="206" ref="G449:O449">G450+G452+G451</f>
        <v>0</v>
      </c>
      <c s="37">
        <f t="shared" si="206"/>
        <v>0</v>
      </c>
      <c s="37">
        <f t="shared" si="206"/>
        <v>0</v>
      </c>
      <c s="173">
        <f t="shared" si="206"/>
        <v>0</v>
      </c>
      <c s="222">
        <f t="shared" si="206"/>
        <v>0</v>
      </c>
      <c s="220">
        <f>L450+L452+L451</f>
        <v>0</v>
      </c>
      <c s="220">
        <f>M450+M452+M451</f>
        <v>0</v>
      </c>
      <c s="220">
        <f t="shared" si="206"/>
        <v>0</v>
      </c>
      <c s="223">
        <f t="shared" si="206"/>
        <v>0</v>
      </c>
      <c s="220">
        <f>P450+P452+P451</f>
        <v>0</v>
      </c>
      <c s="312">
        <f>Q450+Q452+Q451</f>
        <v>0</v>
      </c>
      <c s="220">
        <f>R450+R452+R451</f>
        <v>0</v>
      </c>
      <c s="312">
        <f>S450+S452+S451</f>
        <v>0</v>
      </c>
      <c s="31"/>
      <c s="32"/>
      <c s="32"/>
    </row>
    <row r="450" spans="1:22" s="33" customFormat="1" ht="12.75" hidden="1">
      <c r="A450" s="292" t="s">
        <v>851</v>
      </c>
      <c s="36" t="s">
        <v>984</v>
      </c>
      <c s="36" t="s">
        <v>427</v>
      </c>
      <c s="36" t="s">
        <v>417</v>
      </c>
      <c s="36" t="s">
        <v>795</v>
      </c>
      <c s="42" t="s">
        <v>852</v>
      </c>
      <c s="39"/>
      <c s="35"/>
      <c s="35">
        <f>G450+H450</f>
        <v>0</v>
      </c>
      <c s="170"/>
      <c s="218">
        <f>I450+J450</f>
        <v>0</v>
      </c>
      <c s="216"/>
      <c s="216">
        <f>K450+L450</f>
        <v>0</v>
      </c>
      <c s="216"/>
      <c s="219">
        <f>K450+N450</f>
        <v>0</v>
      </c>
      <c s="216"/>
      <c s="306">
        <f>M450+P450</f>
        <v>0</v>
      </c>
      <c s="216"/>
      <c s="306">
        <f>O450+R450</f>
        <v>0</v>
      </c>
      <c s="31"/>
      <c s="32"/>
      <c s="32"/>
    </row>
    <row r="451" spans="1:22" s="33" customFormat="1" ht="12.75" hidden="1">
      <c r="A451" s="292" t="s">
        <v>853</v>
      </c>
      <c s="36" t="s">
        <v>984</v>
      </c>
      <c s="36" t="s">
        <v>427</v>
      </c>
      <c s="36" t="s">
        <v>417</v>
      </c>
      <c s="36" t="s">
        <v>795</v>
      </c>
      <c s="42" t="s">
        <v>854</v>
      </c>
      <c s="39"/>
      <c s="35"/>
      <c s="35">
        <f>G451+H451</f>
        <v>0</v>
      </c>
      <c s="170"/>
      <c s="218">
        <f>I451+J451</f>
        <v>0</v>
      </c>
      <c s="216"/>
      <c s="216">
        <f>K451+L451</f>
        <v>0</v>
      </c>
      <c s="216"/>
      <c s="219">
        <f>K451+N451</f>
        <v>0</v>
      </c>
      <c s="216"/>
      <c s="306">
        <f>M451+P451</f>
        <v>0</v>
      </c>
      <c s="216"/>
      <c s="306">
        <f>O451+R451</f>
        <v>0</v>
      </c>
      <c s="31"/>
      <c s="32"/>
      <c s="32"/>
    </row>
    <row r="452" spans="1:22" s="33" customFormat="1" ht="25.5" hidden="1">
      <c r="A452" s="292" t="s">
        <v>1047</v>
      </c>
      <c s="36" t="s">
        <v>984</v>
      </c>
      <c s="36" t="s">
        <v>427</v>
      </c>
      <c s="36" t="s">
        <v>417</v>
      </c>
      <c s="36" t="s">
        <v>796</v>
      </c>
      <c s="42"/>
      <c s="44">
        <f t="shared" si="207" ref="G452:S452">G453</f>
        <v>0</v>
      </c>
      <c s="37">
        <f t="shared" si="207"/>
        <v>0</v>
      </c>
      <c s="37">
        <f t="shared" si="207"/>
        <v>0</v>
      </c>
      <c s="173">
        <f t="shared" si="207"/>
        <v>0</v>
      </c>
      <c s="222">
        <f t="shared" si="207"/>
        <v>0</v>
      </c>
      <c s="220">
        <f t="shared" si="207"/>
        <v>0</v>
      </c>
      <c s="220">
        <f t="shared" si="207"/>
        <v>0</v>
      </c>
      <c s="220">
        <f t="shared" si="207"/>
        <v>0</v>
      </c>
      <c s="223">
        <f t="shared" si="207"/>
        <v>0</v>
      </c>
      <c s="220">
        <f t="shared" si="207"/>
        <v>0</v>
      </c>
      <c s="312">
        <f t="shared" si="207"/>
        <v>0</v>
      </c>
      <c s="220">
        <f t="shared" si="207"/>
        <v>0</v>
      </c>
      <c s="312">
        <f t="shared" si="207"/>
        <v>0</v>
      </c>
      <c s="31"/>
      <c s="32"/>
      <c s="32"/>
    </row>
    <row r="453" spans="1:22" s="33" customFormat="1" ht="12.75" hidden="1">
      <c r="A453" s="292" t="s">
        <v>851</v>
      </c>
      <c s="36" t="s">
        <v>984</v>
      </c>
      <c s="36" t="s">
        <v>427</v>
      </c>
      <c s="36" t="s">
        <v>417</v>
      </c>
      <c s="36" t="s">
        <v>796</v>
      </c>
      <c s="42" t="s">
        <v>852</v>
      </c>
      <c s="39"/>
      <c s="35"/>
      <c s="35">
        <f>G453+H453</f>
        <v>0</v>
      </c>
      <c s="170"/>
      <c s="218">
        <f>I453+J453</f>
        <v>0</v>
      </c>
      <c s="216"/>
      <c s="216">
        <f>K453+L453</f>
        <v>0</v>
      </c>
      <c s="216"/>
      <c s="219">
        <f>K453+N453</f>
        <v>0</v>
      </c>
      <c s="216"/>
      <c s="306">
        <f>M453+P453</f>
        <v>0</v>
      </c>
      <c s="216"/>
      <c s="306">
        <f>O453+R453</f>
        <v>0</v>
      </c>
      <c s="31"/>
      <c s="32"/>
      <c s="32"/>
    </row>
    <row r="454" spans="1:22" s="33" customFormat="1" ht="63.75" hidden="1">
      <c r="A454" s="292" t="s">
        <v>797</v>
      </c>
      <c s="36" t="s">
        <v>984</v>
      </c>
      <c s="36" t="s">
        <v>427</v>
      </c>
      <c s="36" t="s">
        <v>417</v>
      </c>
      <c s="36" t="s">
        <v>798</v>
      </c>
      <c s="42"/>
      <c s="44">
        <f t="shared" si="208" ref="G454:O454">G455+G458+G456</f>
        <v>0</v>
      </c>
      <c s="37">
        <f t="shared" si="208"/>
        <v>0</v>
      </c>
      <c s="37">
        <f t="shared" si="208"/>
        <v>0</v>
      </c>
      <c s="173">
        <f t="shared" si="208"/>
        <v>0</v>
      </c>
      <c s="222">
        <f t="shared" si="208"/>
        <v>0</v>
      </c>
      <c s="220">
        <f>L455+L458+L456</f>
        <v>0</v>
      </c>
      <c s="220">
        <f>M455+M458+M456</f>
        <v>0</v>
      </c>
      <c s="220">
        <f t="shared" si="208"/>
        <v>0</v>
      </c>
      <c s="223">
        <f t="shared" si="208"/>
        <v>0</v>
      </c>
      <c s="220">
        <f>P455+P458+P456</f>
        <v>0</v>
      </c>
      <c s="312">
        <f>Q455+Q458+Q456</f>
        <v>0</v>
      </c>
      <c s="220">
        <f>R455+R458+R456</f>
        <v>0</v>
      </c>
      <c s="312">
        <f>S455+S458+S456</f>
        <v>0</v>
      </c>
      <c s="31"/>
      <c s="32"/>
      <c s="32"/>
    </row>
    <row r="455" spans="1:22" s="33" customFormat="1" ht="12.75" hidden="1">
      <c r="A455" s="292" t="s">
        <v>851</v>
      </c>
      <c s="36" t="s">
        <v>984</v>
      </c>
      <c s="36" t="s">
        <v>427</v>
      </c>
      <c s="36" t="s">
        <v>417</v>
      </c>
      <c s="36" t="s">
        <v>798</v>
      </c>
      <c s="42" t="s">
        <v>852</v>
      </c>
      <c s="39"/>
      <c s="35"/>
      <c s="35">
        <f>G455+H455</f>
        <v>0</v>
      </c>
      <c s="170"/>
      <c s="218">
        <f>I455+J455</f>
        <v>0</v>
      </c>
      <c s="216"/>
      <c s="216">
        <f>K455+L455</f>
        <v>0</v>
      </c>
      <c s="216"/>
      <c s="219">
        <f>K455+N455</f>
        <v>0</v>
      </c>
      <c s="216"/>
      <c s="306">
        <f>M455+P455</f>
        <v>0</v>
      </c>
      <c s="216"/>
      <c s="306">
        <f>O455+R455</f>
        <v>0</v>
      </c>
      <c s="31"/>
      <c s="32"/>
      <c s="32"/>
    </row>
    <row r="456" spans="1:22" s="33" customFormat="1" ht="12.75" hidden="1">
      <c r="A456" s="292" t="s">
        <v>853</v>
      </c>
      <c s="36" t="s">
        <v>984</v>
      </c>
      <c s="36" t="s">
        <v>427</v>
      </c>
      <c s="36" t="s">
        <v>417</v>
      </c>
      <c s="36" t="s">
        <v>798</v>
      </c>
      <c s="42" t="s">
        <v>854</v>
      </c>
      <c s="39"/>
      <c s="35"/>
      <c s="35">
        <f>G456+H456</f>
        <v>0</v>
      </c>
      <c s="170"/>
      <c s="218">
        <f>I456+J456</f>
        <v>0</v>
      </c>
      <c s="216"/>
      <c s="216">
        <f>K456+L456</f>
        <v>0</v>
      </c>
      <c s="216"/>
      <c s="219">
        <f>K456+N456</f>
        <v>0</v>
      </c>
      <c s="216"/>
      <c s="306">
        <f>M456+P456</f>
        <v>0</v>
      </c>
      <c s="216"/>
      <c s="306">
        <f>O456+R456</f>
        <v>0</v>
      </c>
      <c s="31"/>
      <c s="32"/>
      <c s="32"/>
    </row>
    <row r="457" spans="1:22" s="33" customFormat="1" ht="25.5" hidden="1">
      <c r="A457" s="292" t="s">
        <v>1047</v>
      </c>
      <c s="36" t="s">
        <v>984</v>
      </c>
      <c s="36" t="s">
        <v>427</v>
      </c>
      <c s="36" t="s">
        <v>417</v>
      </c>
      <c s="36" t="s">
        <v>799</v>
      </c>
      <c s="42"/>
      <c s="44">
        <f t="shared" si="209" ref="G457:S457">G458</f>
        <v>0</v>
      </c>
      <c s="37">
        <f t="shared" si="209"/>
        <v>0</v>
      </c>
      <c s="37">
        <f t="shared" si="209"/>
        <v>0</v>
      </c>
      <c s="173">
        <f t="shared" si="209"/>
        <v>0</v>
      </c>
      <c s="222">
        <f t="shared" si="209"/>
        <v>0</v>
      </c>
      <c s="220">
        <f t="shared" si="209"/>
        <v>0</v>
      </c>
      <c s="220">
        <f t="shared" si="209"/>
        <v>0</v>
      </c>
      <c s="220">
        <f t="shared" si="209"/>
        <v>0</v>
      </c>
      <c s="223">
        <f t="shared" si="209"/>
        <v>0</v>
      </c>
      <c s="220">
        <f t="shared" si="209"/>
        <v>0</v>
      </c>
      <c s="312">
        <f t="shared" si="209"/>
        <v>0</v>
      </c>
      <c s="220">
        <f t="shared" si="209"/>
        <v>0</v>
      </c>
      <c s="312">
        <f t="shared" si="209"/>
        <v>0</v>
      </c>
      <c s="31"/>
      <c s="32"/>
      <c s="32"/>
    </row>
    <row r="458" spans="1:22" s="33" customFormat="1" ht="12.75" hidden="1">
      <c r="A458" s="292" t="s">
        <v>851</v>
      </c>
      <c s="36" t="s">
        <v>984</v>
      </c>
      <c s="36" t="s">
        <v>427</v>
      </c>
      <c s="36" t="s">
        <v>417</v>
      </c>
      <c s="36" t="s">
        <v>799</v>
      </c>
      <c s="42" t="s">
        <v>852</v>
      </c>
      <c s="39"/>
      <c s="35"/>
      <c s="35">
        <f>G458+H458</f>
        <v>0</v>
      </c>
      <c s="170"/>
      <c s="218">
        <f>I458+J458</f>
        <v>0</v>
      </c>
      <c s="216"/>
      <c s="216">
        <f>K458+L458</f>
        <v>0</v>
      </c>
      <c s="216"/>
      <c s="219">
        <f>K458+N458</f>
        <v>0</v>
      </c>
      <c s="216"/>
      <c s="306">
        <f>M458+P458</f>
        <v>0</v>
      </c>
      <c s="216"/>
      <c s="306">
        <f>O458+R458</f>
        <v>0</v>
      </c>
      <c s="31"/>
      <c s="32"/>
      <c s="32"/>
    </row>
    <row r="459" spans="1:22" s="41" customFormat="1" ht="38.25">
      <c r="A459" s="292" t="s">
        <v>665</v>
      </c>
      <c s="36" t="s">
        <v>984</v>
      </c>
      <c s="36" t="s">
        <v>427</v>
      </c>
      <c s="36" t="s">
        <v>417</v>
      </c>
      <c s="36" t="s">
        <v>507</v>
      </c>
      <c s="42" t="s">
        <v>666</v>
      </c>
      <c s="35">
        <v>0</v>
      </c>
      <c s="35">
        <v>0</v>
      </c>
      <c s="35">
        <f>G459+H459</f>
        <v>0</v>
      </c>
      <c s="170">
        <v>0</v>
      </c>
      <c s="218">
        <f>I459+J459</f>
        <v>0</v>
      </c>
      <c s="216">
        <v>0</v>
      </c>
      <c s="216">
        <f>K459+L459</f>
        <v>0</v>
      </c>
      <c s="216">
        <v>0</v>
      </c>
      <c s="219">
        <f>K459+N459</f>
        <v>0</v>
      </c>
      <c s="216">
        <v>966.5</v>
      </c>
      <c s="306">
        <f>O459+P459</f>
        <v>966.5</v>
      </c>
      <c s="216">
        <v>0</v>
      </c>
      <c s="306">
        <f>Q459+R459</f>
        <v>966.5</v>
      </c>
      <c s="154" t="s">
        <v>686</v>
      </c>
      <c s="40" t="s">
        <v>181</v>
      </c>
      <c s="40" t="s">
        <v>802</v>
      </c>
    </row>
    <row r="460" spans="1:22" s="41" customFormat="1" ht="12.75">
      <c r="A460" s="292" t="s">
        <v>616</v>
      </c>
      <c s="36" t="s">
        <v>984</v>
      </c>
      <c s="36" t="s">
        <v>427</v>
      </c>
      <c s="36" t="s">
        <v>417</v>
      </c>
      <c s="36" t="s">
        <v>617</v>
      </c>
      <c s="42"/>
      <c s="39">
        <f>G463</f>
        <v>0</v>
      </c>
      <c s="35">
        <f>H463</f>
        <v>0</v>
      </c>
      <c s="35">
        <f>I463</f>
        <v>0</v>
      </c>
      <c s="170">
        <f>J463</f>
        <v>0</v>
      </c>
      <c s="218">
        <f>K463+K461</f>
        <v>0</v>
      </c>
      <c s="216">
        <f>L463</f>
        <v>0</v>
      </c>
      <c s="216">
        <f t="shared" si="210" ref="M460:S460">M463+M461</f>
        <v>0</v>
      </c>
      <c s="216">
        <f t="shared" si="210"/>
        <v>2967</v>
      </c>
      <c s="216">
        <f t="shared" si="210"/>
        <v>2967</v>
      </c>
      <c s="216">
        <f t="shared" si="210"/>
        <v>0</v>
      </c>
      <c s="306">
        <f t="shared" si="210"/>
        <v>2967</v>
      </c>
      <c s="216">
        <f t="shared" si="210"/>
        <v>0</v>
      </c>
      <c s="306">
        <f t="shared" si="210"/>
        <v>2967</v>
      </c>
      <c s="31"/>
      <c s="40"/>
      <c s="40"/>
    </row>
    <row r="461" spans="1:22" s="41" customFormat="1" ht="25.5">
      <c r="A461" s="292" t="s">
        <v>113</v>
      </c>
      <c s="36" t="s">
        <v>984</v>
      </c>
      <c s="36" t="s">
        <v>427</v>
      </c>
      <c s="36" t="s">
        <v>417</v>
      </c>
      <c s="36" t="s">
        <v>112</v>
      </c>
      <c s="42"/>
      <c s="44">
        <f t="shared" si="211" ref="G461:S463">G462</f>
        <v>0</v>
      </c>
      <c s="37">
        <f t="shared" si="211"/>
        <v>0</v>
      </c>
      <c s="37">
        <f t="shared" si="211"/>
        <v>0</v>
      </c>
      <c s="173">
        <f t="shared" si="211"/>
        <v>0</v>
      </c>
      <c s="222">
        <f t="shared" si="211"/>
        <v>0</v>
      </c>
      <c s="220">
        <f t="shared" si="211"/>
        <v>0</v>
      </c>
      <c s="220">
        <f t="shared" si="211"/>
        <v>0</v>
      </c>
      <c s="220">
        <f t="shared" si="211"/>
        <v>1480.5999999999999</v>
      </c>
      <c s="223">
        <f t="shared" si="211"/>
        <v>1480.5999999999999</v>
      </c>
      <c s="220">
        <f t="shared" si="211"/>
        <v>0</v>
      </c>
      <c s="312">
        <f t="shared" si="211"/>
        <v>1480.5999999999999</v>
      </c>
      <c s="220">
        <f t="shared" si="211"/>
        <v>0</v>
      </c>
      <c s="312">
        <f t="shared" si="211"/>
        <v>1480.5999999999999</v>
      </c>
      <c s="31"/>
      <c s="40"/>
      <c s="40"/>
    </row>
    <row r="462" spans="1:22" s="41" customFormat="1" ht="38.25">
      <c r="A462" s="292" t="s">
        <v>665</v>
      </c>
      <c s="36" t="s">
        <v>984</v>
      </c>
      <c s="36" t="s">
        <v>427</v>
      </c>
      <c s="36" t="s">
        <v>417</v>
      </c>
      <c s="86" t="s">
        <v>112</v>
      </c>
      <c s="331" t="s">
        <v>666</v>
      </c>
      <c s="35">
        <v>0</v>
      </c>
      <c s="35">
        <v>0</v>
      </c>
      <c s="35">
        <f>G462+H462</f>
        <v>0</v>
      </c>
      <c s="170">
        <v>0</v>
      </c>
      <c s="218">
        <f>I462+J462</f>
        <v>0</v>
      </c>
      <c s="216">
        <v>0</v>
      </c>
      <c s="216">
        <f>K462+L462</f>
        <v>0</v>
      </c>
      <c s="216">
        <v>1480.5999999999999</v>
      </c>
      <c s="219">
        <f>K462+N462</f>
        <v>1480.5999999999999</v>
      </c>
      <c s="224">
        <v>0</v>
      </c>
      <c s="306">
        <f>O462+P462</f>
        <v>1480.5999999999999</v>
      </c>
      <c s="224">
        <v>0</v>
      </c>
      <c s="306">
        <f>Q462+R462</f>
        <v>1480.5999999999999</v>
      </c>
      <c s="154" t="s">
        <v>686</v>
      </c>
      <c s="40"/>
      <c s="40" t="s">
        <v>802</v>
      </c>
    </row>
    <row r="463" spans="1:22" s="41" customFormat="1" ht="25.5">
      <c r="A463" s="292" t="s">
        <v>800</v>
      </c>
      <c s="36" t="s">
        <v>984</v>
      </c>
      <c s="36" t="s">
        <v>427</v>
      </c>
      <c s="36" t="s">
        <v>417</v>
      </c>
      <c s="86" t="s">
        <v>801</v>
      </c>
      <c s="331"/>
      <c s="44">
        <f t="shared" si="211"/>
        <v>0</v>
      </c>
      <c s="37">
        <f t="shared" si="211"/>
        <v>0</v>
      </c>
      <c s="37">
        <f t="shared" si="211"/>
        <v>0</v>
      </c>
      <c s="173">
        <f t="shared" si="211"/>
        <v>0</v>
      </c>
      <c s="222">
        <f t="shared" si="211"/>
        <v>0</v>
      </c>
      <c s="220">
        <f t="shared" si="211"/>
        <v>0</v>
      </c>
      <c s="220">
        <f t="shared" si="211"/>
        <v>0</v>
      </c>
      <c s="220">
        <f t="shared" si="211"/>
        <v>1486.4000000000001</v>
      </c>
      <c s="223">
        <f t="shared" si="211"/>
        <v>1486.4000000000001</v>
      </c>
      <c s="220">
        <f t="shared" si="211"/>
        <v>0</v>
      </c>
      <c s="312">
        <f t="shared" si="211"/>
        <v>1486.4000000000001</v>
      </c>
      <c s="220">
        <f t="shared" si="211"/>
        <v>0</v>
      </c>
      <c s="312">
        <f t="shared" si="211"/>
        <v>1486.4000000000001</v>
      </c>
      <c s="31"/>
      <c s="40"/>
      <c s="40"/>
    </row>
    <row r="464" spans="1:22" s="41" customFormat="1" ht="38.25">
      <c r="A464" s="292" t="s">
        <v>665</v>
      </c>
      <c s="36" t="s">
        <v>984</v>
      </c>
      <c s="36" t="s">
        <v>427</v>
      </c>
      <c s="36" t="s">
        <v>417</v>
      </c>
      <c s="86" t="s">
        <v>801</v>
      </c>
      <c s="331" t="s">
        <v>666</v>
      </c>
      <c s="35">
        <v>0</v>
      </c>
      <c s="35">
        <v>0</v>
      </c>
      <c s="35">
        <f>G464+H464</f>
        <v>0</v>
      </c>
      <c s="170">
        <v>0</v>
      </c>
      <c s="218">
        <f>I464+J464</f>
        <v>0</v>
      </c>
      <c s="216">
        <v>0</v>
      </c>
      <c s="216">
        <f>K464+L464</f>
        <v>0</v>
      </c>
      <c s="216">
        <v>1486.4000000000001</v>
      </c>
      <c s="219">
        <f>K464+N464</f>
        <v>1486.4000000000001</v>
      </c>
      <c s="224">
        <v>0</v>
      </c>
      <c s="306">
        <f>O464+P464</f>
        <v>1486.4000000000001</v>
      </c>
      <c s="224">
        <v>0</v>
      </c>
      <c s="306">
        <f>Q464+R464</f>
        <v>1486.4000000000001</v>
      </c>
      <c s="154" t="s">
        <v>686</v>
      </c>
      <c s="40"/>
      <c s="40" t="s">
        <v>802</v>
      </c>
    </row>
    <row r="465" spans="1:22" s="41" customFormat="1" ht="12.75">
      <c r="A465" s="292" t="s">
        <v>643</v>
      </c>
      <c s="36" t="s">
        <v>984</v>
      </c>
      <c s="36" t="s">
        <v>427</v>
      </c>
      <c s="36" t="s">
        <v>417</v>
      </c>
      <c s="328" t="s">
        <v>644</v>
      </c>
      <c s="331"/>
      <c s="44">
        <f>G466+G472+G530+G534</f>
        <v>0</v>
      </c>
      <c s="44">
        <f>H466+H472+H530+H534</f>
        <v>1050</v>
      </c>
      <c s="44">
        <f>I466+I472+I530+I534</f>
        <v>1050</v>
      </c>
      <c s="181">
        <f>J466+J472+J530+J534</f>
        <v>0</v>
      </c>
      <c s="222">
        <f>K466+K472+K530+K534+K537+K540</f>
        <v>1050</v>
      </c>
      <c s="227">
        <f>L466+L472+L530+L534</f>
        <v>0</v>
      </c>
      <c s="227">
        <f>M466+M472+M530+M534+M537+M540</f>
        <v>1050</v>
      </c>
      <c s="227">
        <f>N466+N472+N530+N534+N537+N540</f>
        <v>2829.4000000000001</v>
      </c>
      <c s="227">
        <f>O466+O472+O530+O534+O537+O540+O528</f>
        <v>3879.4000000000001</v>
      </c>
      <c s="227">
        <f>P466+P472+P530+P534+P537+P540+P528</f>
        <v>0</v>
      </c>
      <c s="227">
        <f>Q466+Q472+Q530+Q534+Q537+Q540+Q528</f>
        <v>3879.4000000000001</v>
      </c>
      <c s="227">
        <f>R466+R472+R530+R534+R537+R540+R528</f>
        <v>226.40000000000001</v>
      </c>
      <c s="227">
        <f>S466+S472+S530+S534+S537+S540+S528</f>
        <v>4105.8000000000002</v>
      </c>
      <c s="31"/>
      <c s="40"/>
      <c s="40"/>
    </row>
    <row r="466" spans="1:22" s="41" customFormat="1" ht="25.5">
      <c r="A466" s="292" t="s">
        <v>862</v>
      </c>
      <c s="36" t="s">
        <v>984</v>
      </c>
      <c s="36" t="s">
        <v>427</v>
      </c>
      <c s="36" t="s">
        <v>417</v>
      </c>
      <c s="328" t="s">
        <v>359</v>
      </c>
      <c s="331"/>
      <c s="44">
        <f>G469</f>
        <v>0</v>
      </c>
      <c s="37">
        <f>H469</f>
        <v>350</v>
      </c>
      <c s="37">
        <f>I469</f>
        <v>350</v>
      </c>
      <c s="173">
        <f>J469</f>
        <v>0</v>
      </c>
      <c s="222">
        <f>K469+K467+K468+K470+K471</f>
        <v>350</v>
      </c>
      <c s="220">
        <f>L469</f>
        <v>0</v>
      </c>
      <c s="220">
        <f t="shared" si="212" ref="M466:S466">M469+M467+M468+M470+M471</f>
        <v>350</v>
      </c>
      <c s="220">
        <f t="shared" si="212"/>
        <v>0</v>
      </c>
      <c s="223">
        <f t="shared" si="212"/>
        <v>350</v>
      </c>
      <c s="220">
        <f t="shared" si="212"/>
        <v>0</v>
      </c>
      <c s="312">
        <f t="shared" si="212"/>
        <v>350</v>
      </c>
      <c s="220">
        <f t="shared" si="212"/>
        <v>0</v>
      </c>
      <c s="312">
        <f t="shared" si="212"/>
        <v>350</v>
      </c>
      <c s="31"/>
      <c s="40"/>
      <c s="40"/>
    </row>
    <row r="467" spans="1:22" s="41" customFormat="1" ht="25.5" hidden="1">
      <c r="A467" s="292" t="s">
        <v>695</v>
      </c>
      <c s="36" t="s">
        <v>984</v>
      </c>
      <c s="36" t="s">
        <v>427</v>
      </c>
      <c s="36" t="s">
        <v>417</v>
      </c>
      <c s="328" t="s">
        <v>359</v>
      </c>
      <c s="331" t="s">
        <v>696</v>
      </c>
      <c s="39">
        <v>0</v>
      </c>
      <c s="39">
        <v>0</v>
      </c>
      <c s="35">
        <f>G467+H467</f>
        <v>0</v>
      </c>
      <c s="170">
        <v>0</v>
      </c>
      <c s="218">
        <f>I467+J467</f>
        <v>0</v>
      </c>
      <c s="216">
        <v>0</v>
      </c>
      <c s="216">
        <f>K467+L467</f>
        <v>0</v>
      </c>
      <c s="224">
        <v>0</v>
      </c>
      <c s="219">
        <f>K467+N467</f>
        <v>0</v>
      </c>
      <c s="224">
        <v>0</v>
      </c>
      <c s="306">
        <f>M467+P467</f>
        <v>0</v>
      </c>
      <c s="224">
        <v>0</v>
      </c>
      <c s="306">
        <f>O467+R467</f>
        <v>0</v>
      </c>
      <c s="31"/>
      <c s="40"/>
      <c s="40"/>
    </row>
    <row r="468" spans="1:22" s="41" customFormat="1" ht="25.5" hidden="1">
      <c r="A468" s="292" t="s">
        <v>684</v>
      </c>
      <c s="36" t="s">
        <v>984</v>
      </c>
      <c s="36" t="s">
        <v>427</v>
      </c>
      <c s="36" t="s">
        <v>417</v>
      </c>
      <c s="328" t="s">
        <v>359</v>
      </c>
      <c s="331" t="s">
        <v>685</v>
      </c>
      <c s="39">
        <v>0</v>
      </c>
      <c s="39">
        <v>0</v>
      </c>
      <c s="35">
        <f>G468+H468</f>
        <v>0</v>
      </c>
      <c s="170">
        <v>0</v>
      </c>
      <c s="218">
        <f>I468+J468</f>
        <v>0</v>
      </c>
      <c s="216">
        <v>0</v>
      </c>
      <c s="216">
        <f>K468+L468</f>
        <v>0</v>
      </c>
      <c s="224">
        <v>0</v>
      </c>
      <c s="219">
        <f>K468+N468</f>
        <v>0</v>
      </c>
      <c s="224">
        <v>0</v>
      </c>
      <c s="306">
        <f>M468+P468</f>
        <v>0</v>
      </c>
      <c s="224">
        <v>0</v>
      </c>
      <c s="306">
        <f>O468+R468</f>
        <v>0</v>
      </c>
      <c s="31"/>
      <c s="40"/>
      <c s="40"/>
    </row>
    <row r="469" spans="1:22" s="41" customFormat="1" ht="12.75" hidden="1">
      <c r="A469" s="293" t="s">
        <v>645</v>
      </c>
      <c s="36" t="s">
        <v>984</v>
      </c>
      <c s="36" t="s">
        <v>427</v>
      </c>
      <c s="36" t="s">
        <v>417</v>
      </c>
      <c s="328" t="s">
        <v>359</v>
      </c>
      <c s="331" t="s">
        <v>646</v>
      </c>
      <c s="39">
        <v>0</v>
      </c>
      <c s="35">
        <v>350</v>
      </c>
      <c s="35">
        <f>G469+H469</f>
        <v>350</v>
      </c>
      <c s="170">
        <v>0</v>
      </c>
      <c s="218">
        <f>I469+J469</f>
        <v>350</v>
      </c>
      <c s="216">
        <v>0</v>
      </c>
      <c s="216">
        <f>K469+L469</f>
        <v>350</v>
      </c>
      <c s="216">
        <v>-350</v>
      </c>
      <c s="219">
        <f>K469+N469</f>
        <v>0</v>
      </c>
      <c s="224">
        <v>0</v>
      </c>
      <c s="306">
        <f>O469+P469</f>
        <v>0</v>
      </c>
      <c s="224">
        <v>0</v>
      </c>
      <c s="306">
        <f>Q469+R469</f>
        <v>0</v>
      </c>
      <c s="31"/>
      <c s="40"/>
      <c s="40"/>
    </row>
    <row r="470" spans="1:22" s="41" customFormat="1" ht="38.25">
      <c r="A470" s="292" t="s">
        <v>665</v>
      </c>
      <c s="36" t="s">
        <v>984</v>
      </c>
      <c s="36" t="s">
        <v>427</v>
      </c>
      <c s="36" t="s">
        <v>417</v>
      </c>
      <c s="328" t="s">
        <v>359</v>
      </c>
      <c s="331" t="s">
        <v>666</v>
      </c>
      <c s="39">
        <v>0</v>
      </c>
      <c s="39">
        <v>0</v>
      </c>
      <c s="35">
        <f>G470+H470</f>
        <v>0</v>
      </c>
      <c s="170">
        <v>0</v>
      </c>
      <c s="218">
        <f>I470+J470</f>
        <v>0</v>
      </c>
      <c s="216">
        <v>0</v>
      </c>
      <c s="216">
        <f>K470+L470</f>
        <v>0</v>
      </c>
      <c s="224">
        <v>350</v>
      </c>
      <c s="219">
        <f>K470+N470</f>
        <v>350</v>
      </c>
      <c s="224">
        <v>-350</v>
      </c>
      <c s="306">
        <f>O470+P470</f>
        <v>0</v>
      </c>
      <c s="224">
        <v>0</v>
      </c>
      <c s="306">
        <f>Q470+R470</f>
        <v>0</v>
      </c>
      <c s="31"/>
      <c s="40"/>
      <c s="40"/>
    </row>
    <row r="471" spans="1:22" s="41" customFormat="1" ht="12.75">
      <c r="A471" s="292" t="s">
        <v>667</v>
      </c>
      <c s="36" t="s">
        <v>984</v>
      </c>
      <c s="36" t="s">
        <v>427</v>
      </c>
      <c s="36" t="s">
        <v>417</v>
      </c>
      <c s="328" t="s">
        <v>359</v>
      </c>
      <c s="331" t="s">
        <v>668</v>
      </c>
      <c s="39">
        <v>0</v>
      </c>
      <c s="39">
        <v>0</v>
      </c>
      <c s="35">
        <f>G471+H471</f>
        <v>0</v>
      </c>
      <c s="170">
        <v>0</v>
      </c>
      <c s="218">
        <f>I471+J471</f>
        <v>0</v>
      </c>
      <c s="216">
        <v>0</v>
      </c>
      <c s="216">
        <f>K471+L471</f>
        <v>0</v>
      </c>
      <c s="224">
        <v>0</v>
      </c>
      <c s="219">
        <f>K471+N471</f>
        <v>0</v>
      </c>
      <c s="224">
        <v>350</v>
      </c>
      <c s="306">
        <f>O471+P471</f>
        <v>350</v>
      </c>
      <c s="224">
        <v>0</v>
      </c>
      <c s="306">
        <f>Q471+R471</f>
        <v>350</v>
      </c>
      <c s="31"/>
      <c s="40"/>
      <c s="40"/>
    </row>
    <row r="472" spans="1:22" s="41" customFormat="1" ht="25.5">
      <c r="A472" s="292" t="s">
        <v>863</v>
      </c>
      <c s="36" t="s">
        <v>984</v>
      </c>
      <c s="36" t="s">
        <v>427</v>
      </c>
      <c s="36" t="s">
        <v>417</v>
      </c>
      <c s="328" t="s">
        <v>358</v>
      </c>
      <c s="331"/>
      <c s="44">
        <f>G475</f>
        <v>0</v>
      </c>
      <c s="37">
        <f>H475</f>
        <v>700</v>
      </c>
      <c s="37">
        <f>I475</f>
        <v>700</v>
      </c>
      <c s="173">
        <f>J475</f>
        <v>0</v>
      </c>
      <c s="222">
        <f>K475+K473+K474+K526+K527</f>
        <v>700</v>
      </c>
      <c s="220">
        <f>L475</f>
        <v>0</v>
      </c>
      <c s="220">
        <f t="shared" si="213" ref="M472:S472">M475+M473+M474+M526+M527</f>
        <v>700</v>
      </c>
      <c s="220">
        <f t="shared" si="213"/>
        <v>0</v>
      </c>
      <c s="223">
        <f t="shared" si="213"/>
        <v>700</v>
      </c>
      <c s="220">
        <f t="shared" si="213"/>
        <v>0</v>
      </c>
      <c s="312">
        <f t="shared" si="213"/>
        <v>700</v>
      </c>
      <c s="220">
        <f t="shared" si="213"/>
        <v>0</v>
      </c>
      <c s="312">
        <f t="shared" si="213"/>
        <v>700</v>
      </c>
      <c s="31"/>
      <c s="40"/>
      <c s="40"/>
    </row>
    <row r="473" spans="1:22" s="41" customFormat="1" ht="25.5" hidden="1">
      <c r="A473" s="292" t="s">
        <v>695</v>
      </c>
      <c s="36" t="s">
        <v>984</v>
      </c>
      <c s="36" t="s">
        <v>427</v>
      </c>
      <c s="36" t="s">
        <v>417</v>
      </c>
      <c s="328" t="s">
        <v>358</v>
      </c>
      <c s="331" t="s">
        <v>696</v>
      </c>
      <c s="39">
        <v>0</v>
      </c>
      <c s="39">
        <v>0</v>
      </c>
      <c s="35">
        <f>G473+H473</f>
        <v>0</v>
      </c>
      <c s="170">
        <v>0</v>
      </c>
      <c s="218">
        <f>I473+J473</f>
        <v>0</v>
      </c>
      <c s="216">
        <v>0</v>
      </c>
      <c s="216">
        <f>K473+L473</f>
        <v>0</v>
      </c>
      <c s="224">
        <v>0</v>
      </c>
      <c s="219">
        <f>K473+N473</f>
        <v>0</v>
      </c>
      <c s="224">
        <v>0</v>
      </c>
      <c s="306">
        <f>M473+P473</f>
        <v>0</v>
      </c>
      <c s="224">
        <v>0</v>
      </c>
      <c s="306">
        <f>O473+R473</f>
        <v>0</v>
      </c>
      <c s="31"/>
      <c s="40"/>
      <c s="40"/>
    </row>
    <row r="474" spans="1:22" s="41" customFormat="1" ht="25.5" hidden="1">
      <c r="A474" s="292" t="s">
        <v>684</v>
      </c>
      <c s="36" t="s">
        <v>984</v>
      </c>
      <c s="36" t="s">
        <v>427</v>
      </c>
      <c s="36" t="s">
        <v>417</v>
      </c>
      <c s="328" t="s">
        <v>358</v>
      </c>
      <c s="331" t="s">
        <v>685</v>
      </c>
      <c s="39">
        <v>0</v>
      </c>
      <c s="39">
        <v>0</v>
      </c>
      <c s="35">
        <f>G474+H474</f>
        <v>0</v>
      </c>
      <c s="170">
        <v>0</v>
      </c>
      <c s="218">
        <f>I474+J474</f>
        <v>0</v>
      </c>
      <c s="216">
        <v>0</v>
      </c>
      <c s="216">
        <f>K474+L474</f>
        <v>0</v>
      </c>
      <c s="224">
        <v>0</v>
      </c>
      <c s="219">
        <f>K474+N474</f>
        <v>0</v>
      </c>
      <c s="224">
        <v>0</v>
      </c>
      <c s="306">
        <f>M474+P474</f>
        <v>0</v>
      </c>
      <c s="224">
        <v>0</v>
      </c>
      <c s="306">
        <f>O474+R474</f>
        <v>0</v>
      </c>
      <c s="31"/>
      <c s="40"/>
      <c s="40"/>
    </row>
    <row r="475" spans="1:22" s="41" customFormat="1" ht="12.75" hidden="1">
      <c r="A475" s="293" t="s">
        <v>645</v>
      </c>
      <c s="36" t="s">
        <v>984</v>
      </c>
      <c s="36" t="s">
        <v>427</v>
      </c>
      <c s="36" t="s">
        <v>417</v>
      </c>
      <c s="328" t="s">
        <v>358</v>
      </c>
      <c s="331" t="s">
        <v>646</v>
      </c>
      <c s="39">
        <v>0</v>
      </c>
      <c s="35">
        <v>700</v>
      </c>
      <c s="35">
        <f>G475+H475</f>
        <v>700</v>
      </c>
      <c s="170">
        <v>0</v>
      </c>
      <c s="218">
        <f>I475+J475</f>
        <v>700</v>
      </c>
      <c s="216">
        <v>0</v>
      </c>
      <c s="216">
        <f>K475+L475</f>
        <v>700</v>
      </c>
      <c s="216">
        <v>-700</v>
      </c>
      <c s="219">
        <f>K475+N475</f>
        <v>0</v>
      </c>
      <c s="224">
        <v>0</v>
      </c>
      <c s="306">
        <f>O475+P475</f>
        <v>0</v>
      </c>
      <c s="224">
        <v>0</v>
      </c>
      <c s="306">
        <f>Q475+R475</f>
        <v>0</v>
      </c>
      <c s="31"/>
      <c s="40"/>
      <c s="40"/>
    </row>
    <row r="476" spans="1:22" s="33" customFormat="1" ht="12.75" hidden="1">
      <c r="A476" s="291" t="s">
        <v>803</v>
      </c>
      <c s="34" t="s">
        <v>984</v>
      </c>
      <c s="34" t="s">
        <v>427</v>
      </c>
      <c s="34" t="s">
        <v>419</v>
      </c>
      <c s="328" t="s">
        <v>358</v>
      </c>
      <c s="333"/>
      <c s="39">
        <f t="shared" si="214" ref="G476:S476">G477</f>
        <v>0</v>
      </c>
      <c s="35">
        <f t="shared" si="214"/>
        <v>0</v>
      </c>
      <c s="35">
        <f t="shared" si="214"/>
        <v>0</v>
      </c>
      <c s="170">
        <f t="shared" si="214"/>
        <v>0</v>
      </c>
      <c s="218">
        <f t="shared" si="214"/>
        <v>0</v>
      </c>
      <c s="216">
        <f t="shared" si="214"/>
        <v>0</v>
      </c>
      <c s="216">
        <f t="shared" si="214"/>
        <v>0</v>
      </c>
      <c s="216">
        <f t="shared" si="214"/>
        <v>0</v>
      </c>
      <c s="219">
        <f t="shared" si="214"/>
        <v>0</v>
      </c>
      <c s="216">
        <f t="shared" si="214"/>
        <v>0</v>
      </c>
      <c s="306">
        <f t="shared" si="214"/>
        <v>0</v>
      </c>
      <c s="216">
        <f t="shared" si="214"/>
        <v>0</v>
      </c>
      <c s="306">
        <f t="shared" si="214"/>
        <v>0</v>
      </c>
      <c s="31"/>
      <c s="32"/>
      <c s="32"/>
    </row>
    <row r="477" spans="1:22" s="33" customFormat="1" ht="12.75" hidden="1">
      <c r="A477" s="292" t="s">
        <v>616</v>
      </c>
      <c s="36" t="s">
        <v>984</v>
      </c>
      <c s="36" t="s">
        <v>427</v>
      </c>
      <c s="36" t="s">
        <v>419</v>
      </c>
      <c s="328" t="s">
        <v>358</v>
      </c>
      <c s="331"/>
      <c s="39">
        <f t="shared" si="215" ref="G477:O477">G506+G478+G483+G489+G495+G501</f>
        <v>0</v>
      </c>
      <c s="35">
        <f t="shared" si="215"/>
        <v>0</v>
      </c>
      <c s="35">
        <f t="shared" si="215"/>
        <v>0</v>
      </c>
      <c s="170">
        <f t="shared" si="215"/>
        <v>0</v>
      </c>
      <c s="218">
        <f t="shared" si="215"/>
        <v>0</v>
      </c>
      <c s="216">
        <f>L506+L478+L483+L489+L495+L501</f>
        <v>0</v>
      </c>
      <c s="216">
        <f>M506+M478+M483+M489+M495+M501</f>
        <v>0</v>
      </c>
      <c s="216">
        <f t="shared" si="215"/>
        <v>0</v>
      </c>
      <c s="219">
        <f t="shared" si="215"/>
        <v>0</v>
      </c>
      <c s="216">
        <f>P506+P478+P483+P489+P495+P501</f>
        <v>0</v>
      </c>
      <c s="306">
        <f>Q506+Q478+Q483+Q489+Q495+Q501</f>
        <v>0</v>
      </c>
      <c s="216">
        <f>R506+R478+R483+R489+R495+R501</f>
        <v>0</v>
      </c>
      <c s="306">
        <f>S506+S478+S483+S489+S495+S501</f>
        <v>0</v>
      </c>
      <c s="31"/>
      <c s="32"/>
      <c s="32"/>
    </row>
    <row r="478" spans="1:22" s="33" customFormat="1" ht="25.5" hidden="1">
      <c r="A478" s="292" t="s">
        <v>804</v>
      </c>
      <c s="36" t="s">
        <v>984</v>
      </c>
      <c s="36" t="s">
        <v>427</v>
      </c>
      <c s="36" t="s">
        <v>419</v>
      </c>
      <c s="328" t="s">
        <v>358</v>
      </c>
      <c s="331"/>
      <c s="39">
        <f t="shared" si="216" ref="G478:O478">G479+G482+G480+G481</f>
        <v>0</v>
      </c>
      <c s="35">
        <f t="shared" si="216"/>
        <v>0</v>
      </c>
      <c s="35">
        <f t="shared" si="216"/>
        <v>0</v>
      </c>
      <c s="170">
        <f t="shared" si="216"/>
        <v>0</v>
      </c>
      <c s="218">
        <f t="shared" si="216"/>
        <v>0</v>
      </c>
      <c s="216">
        <f>L479+L482+L480+L481</f>
        <v>0</v>
      </c>
      <c s="216">
        <f>M479+M482+M480+M481</f>
        <v>0</v>
      </c>
      <c s="216">
        <f t="shared" si="216"/>
        <v>0</v>
      </c>
      <c s="219">
        <f t="shared" si="216"/>
        <v>0</v>
      </c>
      <c s="216">
        <f>P479+P482+P480+P481</f>
        <v>0</v>
      </c>
      <c s="306">
        <f>Q479+Q482+Q480+Q481</f>
        <v>0</v>
      </c>
      <c s="216">
        <f>R479+R482+R480+R481</f>
        <v>0</v>
      </c>
      <c s="306">
        <f>S479+S482+S480+S481</f>
        <v>0</v>
      </c>
      <c s="31"/>
      <c s="32"/>
      <c s="32"/>
    </row>
    <row r="479" spans="1:22" s="33" customFormat="1" ht="12.75" hidden="1">
      <c r="A479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G479+H479</f>
        <v>0</v>
      </c>
      <c s="170"/>
      <c s="218">
        <f>I479+J479</f>
        <v>0</v>
      </c>
      <c s="216"/>
      <c s="216">
        <f>K479+L479</f>
        <v>0</v>
      </c>
      <c s="216"/>
      <c s="219">
        <f>K479+N479</f>
        <v>0</v>
      </c>
      <c s="216"/>
      <c s="306">
        <f>M479+P479</f>
        <v>0</v>
      </c>
      <c s="216"/>
      <c s="306">
        <f>O479+R479</f>
        <v>0</v>
      </c>
      <c s="31"/>
      <c s="32"/>
      <c s="32"/>
    </row>
    <row r="480" spans="1:22" s="33" customFormat="1" ht="12.75" hidden="1">
      <c r="A480" s="292" t="s">
        <v>853</v>
      </c>
      <c s="36" t="s">
        <v>984</v>
      </c>
      <c s="36" t="s">
        <v>427</v>
      </c>
      <c s="36" t="s">
        <v>419</v>
      </c>
      <c s="328" t="s">
        <v>358</v>
      </c>
      <c s="331" t="s">
        <v>854</v>
      </c>
      <c s="39"/>
      <c s="35"/>
      <c s="35">
        <f>G480+H480</f>
        <v>0</v>
      </c>
      <c s="170"/>
      <c s="218">
        <f>I480+J480</f>
        <v>0</v>
      </c>
      <c s="216"/>
      <c s="216">
        <f>K480+L480</f>
        <v>0</v>
      </c>
      <c s="216"/>
      <c s="219">
        <f>K480+N480</f>
        <v>0</v>
      </c>
      <c s="216"/>
      <c s="306">
        <f>M480+P480</f>
        <v>0</v>
      </c>
      <c s="216"/>
      <c s="306">
        <f>O480+R480</f>
        <v>0</v>
      </c>
      <c s="31"/>
      <c s="32"/>
      <c s="32"/>
    </row>
    <row r="481" spans="1:22" s="33" customFormat="1" ht="12.75" hidden="1">
      <c r="A481" s="292" t="s">
        <v>1041</v>
      </c>
      <c s="36" t="s">
        <v>984</v>
      </c>
      <c s="36" t="s">
        <v>427</v>
      </c>
      <c s="36" t="s">
        <v>419</v>
      </c>
      <c s="328" t="s">
        <v>358</v>
      </c>
      <c s="331" t="s">
        <v>1042</v>
      </c>
      <c s="39"/>
      <c s="35"/>
      <c s="35">
        <f>G481+H481</f>
        <v>0</v>
      </c>
      <c s="170"/>
      <c s="218">
        <f>I481+J481</f>
        <v>0</v>
      </c>
      <c s="216"/>
      <c s="216">
        <f>K481+L481</f>
        <v>0</v>
      </c>
      <c s="216"/>
      <c s="219">
        <f>K481+N481</f>
        <v>0</v>
      </c>
      <c s="216"/>
      <c s="306">
        <f>M481+P481</f>
        <v>0</v>
      </c>
      <c s="216"/>
      <c s="306">
        <f>O481+R481</f>
        <v>0</v>
      </c>
      <c s="31"/>
      <c s="32"/>
      <c s="32"/>
    </row>
    <row r="482" spans="1:22" s="33" customFormat="1" ht="25.5" hidden="1">
      <c r="A482" s="292" t="s">
        <v>805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G482+H482</f>
        <v>0</v>
      </c>
      <c s="170"/>
      <c s="218">
        <f>I482+J482</f>
        <v>0</v>
      </c>
      <c s="216"/>
      <c s="216">
        <f>K482+L482</f>
        <v>0</v>
      </c>
      <c s="216"/>
      <c s="219">
        <f>K482+N482</f>
        <v>0</v>
      </c>
      <c s="216"/>
      <c s="306">
        <f>M482+P482</f>
        <v>0</v>
      </c>
      <c s="216"/>
      <c s="306">
        <f>O482+R482</f>
        <v>0</v>
      </c>
      <c s="31"/>
      <c s="32"/>
      <c s="32"/>
    </row>
    <row r="483" spans="1:22" s="33" customFormat="1" ht="51" hidden="1">
      <c r="A483" s="292" t="s">
        <v>806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17" ref="G483:O483">G484+G487+G485+G486</f>
        <v>0</v>
      </c>
      <c s="37">
        <f t="shared" si="217"/>
        <v>0</v>
      </c>
      <c s="37">
        <f t="shared" si="217"/>
        <v>0</v>
      </c>
      <c s="173">
        <f t="shared" si="217"/>
        <v>0</v>
      </c>
      <c s="222">
        <f t="shared" si="217"/>
        <v>0</v>
      </c>
      <c s="220">
        <f>L484+L487+L485+L486</f>
        <v>0</v>
      </c>
      <c s="220">
        <f>M484+M487+M485+M486</f>
        <v>0</v>
      </c>
      <c s="220">
        <f t="shared" si="217"/>
        <v>0</v>
      </c>
      <c s="223">
        <f t="shared" si="217"/>
        <v>0</v>
      </c>
      <c s="220">
        <f>P484+P487+P485+P486</f>
        <v>0</v>
      </c>
      <c s="312">
        <f>Q484+Q487+Q485+Q486</f>
        <v>0</v>
      </c>
      <c s="220">
        <f>R484+R487+R485+R486</f>
        <v>0</v>
      </c>
      <c s="312">
        <f>S484+S487+S485+S486</f>
        <v>0</v>
      </c>
      <c s="31"/>
      <c s="32"/>
      <c s="32"/>
    </row>
    <row r="484" spans="1:22" s="33" customFormat="1" ht="12.75" hidden="1">
      <c r="A484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G484+H484</f>
        <v>0</v>
      </c>
      <c s="170"/>
      <c s="218">
        <f>I484+J484</f>
        <v>0</v>
      </c>
      <c s="216"/>
      <c s="216">
        <f>K484+L484</f>
        <v>0</v>
      </c>
      <c s="216"/>
      <c s="219">
        <f>K484+N484</f>
        <v>0</v>
      </c>
      <c s="216"/>
      <c s="306">
        <f>M484+P484</f>
        <v>0</v>
      </c>
      <c s="216"/>
      <c s="306">
        <f>O484+R484</f>
        <v>0</v>
      </c>
      <c s="31"/>
      <c s="32"/>
      <c s="32"/>
    </row>
    <row r="485" spans="1:22" s="33" customFormat="1" ht="12.75" hidden="1">
      <c r="A485" s="292" t="s">
        <v>853</v>
      </c>
      <c s="36" t="s">
        <v>984</v>
      </c>
      <c s="36" t="s">
        <v>427</v>
      </c>
      <c s="36" t="s">
        <v>419</v>
      </c>
      <c s="328" t="s">
        <v>358</v>
      </c>
      <c s="331" t="s">
        <v>854</v>
      </c>
      <c s="39"/>
      <c s="35"/>
      <c s="35">
        <f>G485+H485</f>
        <v>0</v>
      </c>
      <c s="170"/>
      <c s="218">
        <f>I485+J485</f>
        <v>0</v>
      </c>
      <c s="216"/>
      <c s="216">
        <f>K485+L485</f>
        <v>0</v>
      </c>
      <c s="216"/>
      <c s="219">
        <f>K485+N485</f>
        <v>0</v>
      </c>
      <c s="216"/>
      <c s="306">
        <f>M485+P485</f>
        <v>0</v>
      </c>
      <c s="216"/>
      <c s="306">
        <f>O485+R485</f>
        <v>0</v>
      </c>
      <c s="31"/>
      <c s="32"/>
      <c s="32"/>
    </row>
    <row r="486" spans="1:22" s="33" customFormat="1" ht="12.75" hidden="1">
      <c r="A486" s="292" t="s">
        <v>1041</v>
      </c>
      <c s="36" t="s">
        <v>984</v>
      </c>
      <c s="36" t="s">
        <v>427</v>
      </c>
      <c s="36" t="s">
        <v>419</v>
      </c>
      <c s="328" t="s">
        <v>358</v>
      </c>
      <c s="331" t="s">
        <v>1042</v>
      </c>
      <c s="39"/>
      <c s="35"/>
      <c s="35">
        <f>G486+H486</f>
        <v>0</v>
      </c>
      <c s="170"/>
      <c s="218">
        <f>I486+J486</f>
        <v>0</v>
      </c>
      <c s="216"/>
      <c s="216">
        <f>K486+L486</f>
        <v>0</v>
      </c>
      <c s="216"/>
      <c s="219">
        <f>K486+N486</f>
        <v>0</v>
      </c>
      <c s="216"/>
      <c s="306">
        <f>M486+P486</f>
        <v>0</v>
      </c>
      <c s="216"/>
      <c s="306">
        <f>O486+R486</f>
        <v>0</v>
      </c>
      <c s="31"/>
      <c s="32"/>
      <c s="32"/>
    </row>
    <row r="487" spans="1:22" s="33" customFormat="1" ht="25.5" hidden="1">
      <c r="A487" s="292" t="s">
        <v>1047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18" ref="G487:S487">G488</f>
        <v>0</v>
      </c>
      <c s="37">
        <f t="shared" si="218"/>
        <v>0</v>
      </c>
      <c s="37">
        <f t="shared" si="218"/>
        <v>0</v>
      </c>
      <c s="173">
        <f t="shared" si="218"/>
        <v>0</v>
      </c>
      <c s="222">
        <f t="shared" si="218"/>
        <v>0</v>
      </c>
      <c s="220">
        <f t="shared" si="218"/>
        <v>0</v>
      </c>
      <c s="220">
        <f t="shared" si="218"/>
        <v>0</v>
      </c>
      <c s="220">
        <f t="shared" si="218"/>
        <v>0</v>
      </c>
      <c s="223">
        <f t="shared" si="218"/>
        <v>0</v>
      </c>
      <c s="220">
        <f t="shared" si="218"/>
        <v>0</v>
      </c>
      <c s="312">
        <f t="shared" si="218"/>
        <v>0</v>
      </c>
      <c s="220">
        <f t="shared" si="218"/>
        <v>0</v>
      </c>
      <c s="312">
        <f t="shared" si="218"/>
        <v>0</v>
      </c>
      <c s="31"/>
      <c s="32"/>
      <c s="32"/>
    </row>
    <row r="488" spans="1:22" s="33" customFormat="1" ht="12.75" hidden="1">
      <c r="A488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G488+H488</f>
        <v>0</v>
      </c>
      <c s="170"/>
      <c s="218">
        <f>I488+J488</f>
        <v>0</v>
      </c>
      <c s="216"/>
      <c s="216">
        <f>K488+L488</f>
        <v>0</v>
      </c>
      <c s="216"/>
      <c s="219">
        <f>K488+N488</f>
        <v>0</v>
      </c>
      <c s="216"/>
      <c s="306">
        <f>M488+P488</f>
        <v>0</v>
      </c>
      <c s="216"/>
      <c s="306">
        <f>O488+R488</f>
        <v>0</v>
      </c>
      <c s="31"/>
      <c s="32"/>
      <c s="32"/>
    </row>
    <row r="489" spans="1:22" s="33" customFormat="1" ht="51" hidden="1">
      <c r="A489" s="292" t="s">
        <v>807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19" ref="G489:O489">G490+G493+G491+G492</f>
        <v>0</v>
      </c>
      <c s="37">
        <f t="shared" si="219"/>
        <v>0</v>
      </c>
      <c s="37">
        <f t="shared" si="219"/>
        <v>0</v>
      </c>
      <c s="173">
        <f t="shared" si="219"/>
        <v>0</v>
      </c>
      <c s="222">
        <f t="shared" si="219"/>
        <v>0</v>
      </c>
      <c s="220">
        <f>L490+L493+L491+L492</f>
        <v>0</v>
      </c>
      <c s="220">
        <f>M490+M493+M491+M492</f>
        <v>0</v>
      </c>
      <c s="220">
        <f t="shared" si="219"/>
        <v>0</v>
      </c>
      <c s="223">
        <f t="shared" si="219"/>
        <v>0</v>
      </c>
      <c s="220">
        <f>P490+P493+P491+P492</f>
        <v>0</v>
      </c>
      <c s="312">
        <f>Q490+Q493+Q491+Q492</f>
        <v>0</v>
      </c>
      <c s="220">
        <f>R490+R493+R491+R492</f>
        <v>0</v>
      </c>
      <c s="312">
        <f>S490+S493+S491+S492</f>
        <v>0</v>
      </c>
      <c s="31"/>
      <c s="32"/>
      <c s="32"/>
    </row>
    <row r="490" spans="1:22" s="33" customFormat="1" ht="12.75" hidden="1">
      <c r="A490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G490+H490</f>
        <v>0</v>
      </c>
      <c s="170"/>
      <c s="218">
        <f>I490+J490</f>
        <v>0</v>
      </c>
      <c s="216"/>
      <c s="216">
        <f>K490+L490</f>
        <v>0</v>
      </c>
      <c s="216"/>
      <c s="219">
        <f>K490+N490</f>
        <v>0</v>
      </c>
      <c s="216"/>
      <c s="306">
        <f>M490+P490</f>
        <v>0</v>
      </c>
      <c s="216"/>
      <c s="306">
        <f>O490+R490</f>
        <v>0</v>
      </c>
      <c s="31"/>
      <c s="32"/>
      <c s="32"/>
    </row>
    <row r="491" spans="1:22" s="33" customFormat="1" ht="12.75" hidden="1">
      <c r="A491" s="292" t="s">
        <v>853</v>
      </c>
      <c s="36" t="s">
        <v>984</v>
      </c>
      <c s="36" t="s">
        <v>427</v>
      </c>
      <c s="36" t="s">
        <v>419</v>
      </c>
      <c s="328" t="s">
        <v>358</v>
      </c>
      <c s="331" t="s">
        <v>854</v>
      </c>
      <c s="39"/>
      <c s="35"/>
      <c s="35">
        <f>G491+H491</f>
        <v>0</v>
      </c>
      <c s="170"/>
      <c s="218">
        <f>I491+J491</f>
        <v>0</v>
      </c>
      <c s="216"/>
      <c s="216">
        <f>K491+L491</f>
        <v>0</v>
      </c>
      <c s="216"/>
      <c s="219">
        <f>K491+N491</f>
        <v>0</v>
      </c>
      <c s="216"/>
      <c s="306">
        <f>M491+P491</f>
        <v>0</v>
      </c>
      <c s="216"/>
      <c s="306">
        <f>O491+R491</f>
        <v>0</v>
      </c>
      <c s="31"/>
      <c s="32"/>
      <c s="32"/>
    </row>
    <row r="492" spans="1:22" s="33" customFormat="1" ht="12.75" hidden="1">
      <c r="A492" s="292" t="s">
        <v>1041</v>
      </c>
      <c s="36" t="s">
        <v>984</v>
      </c>
      <c s="36" t="s">
        <v>427</v>
      </c>
      <c s="36" t="s">
        <v>419</v>
      </c>
      <c s="328" t="s">
        <v>358</v>
      </c>
      <c s="331" t="s">
        <v>1042</v>
      </c>
      <c s="39"/>
      <c s="35"/>
      <c s="35">
        <f>G492+H492</f>
        <v>0</v>
      </c>
      <c s="170"/>
      <c s="218">
        <f>I492+J492</f>
        <v>0</v>
      </c>
      <c s="216"/>
      <c s="216">
        <f>K492+L492</f>
        <v>0</v>
      </c>
      <c s="216"/>
      <c s="219">
        <f>K492+N492</f>
        <v>0</v>
      </c>
      <c s="216"/>
      <c s="306">
        <f>M492+P492</f>
        <v>0</v>
      </c>
      <c s="216"/>
      <c s="306">
        <f>O492+R492</f>
        <v>0</v>
      </c>
      <c s="31"/>
      <c s="32"/>
      <c s="32"/>
    </row>
    <row r="493" spans="1:22" s="33" customFormat="1" ht="25.5" hidden="1">
      <c r="A493" s="292" t="s">
        <v>1047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20" ref="G493:S493">G494</f>
        <v>0</v>
      </c>
      <c s="37">
        <f t="shared" si="220"/>
        <v>0</v>
      </c>
      <c s="37">
        <f t="shared" si="220"/>
        <v>0</v>
      </c>
      <c s="173">
        <f t="shared" si="220"/>
        <v>0</v>
      </c>
      <c s="222">
        <f t="shared" si="220"/>
        <v>0</v>
      </c>
      <c s="220">
        <f t="shared" si="220"/>
        <v>0</v>
      </c>
      <c s="220">
        <f t="shared" si="220"/>
        <v>0</v>
      </c>
      <c s="220">
        <f t="shared" si="220"/>
        <v>0</v>
      </c>
      <c s="223">
        <f t="shared" si="220"/>
        <v>0</v>
      </c>
      <c s="220">
        <f t="shared" si="220"/>
        <v>0</v>
      </c>
      <c s="312">
        <f t="shared" si="220"/>
        <v>0</v>
      </c>
      <c s="220">
        <f t="shared" si="220"/>
        <v>0</v>
      </c>
      <c s="312">
        <f t="shared" si="220"/>
        <v>0</v>
      </c>
      <c s="31"/>
      <c s="32"/>
      <c s="32"/>
    </row>
    <row r="494" spans="1:22" s="33" customFormat="1" ht="12.75" hidden="1">
      <c r="A494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G494+H494</f>
        <v>0</v>
      </c>
      <c s="170"/>
      <c s="218">
        <f>I494+J494</f>
        <v>0</v>
      </c>
      <c s="216"/>
      <c s="216">
        <f>K494+L494</f>
        <v>0</v>
      </c>
      <c s="216"/>
      <c s="219">
        <f>K494+N494</f>
        <v>0</v>
      </c>
      <c s="216"/>
      <c s="306">
        <f>M494+P494</f>
        <v>0</v>
      </c>
      <c s="216"/>
      <c s="306">
        <f>O494+R494</f>
        <v>0</v>
      </c>
      <c s="31"/>
      <c s="32"/>
      <c s="32"/>
    </row>
    <row r="495" spans="1:22" s="33" customFormat="1" ht="51" hidden="1">
      <c r="A495" s="292" t="s">
        <v>146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21" ref="G495:O495">G496+G499+G497+G498</f>
        <v>0</v>
      </c>
      <c s="37">
        <f t="shared" si="221"/>
        <v>0</v>
      </c>
      <c s="37">
        <f t="shared" si="221"/>
        <v>0</v>
      </c>
      <c s="173">
        <f t="shared" si="221"/>
        <v>0</v>
      </c>
      <c s="222">
        <f t="shared" si="221"/>
        <v>0</v>
      </c>
      <c s="220">
        <f>L496+L499+L497+L498</f>
        <v>0</v>
      </c>
      <c s="220">
        <f>M496+M499+M497+M498</f>
        <v>0</v>
      </c>
      <c s="220">
        <f t="shared" si="221"/>
        <v>0</v>
      </c>
      <c s="223">
        <f t="shared" si="221"/>
        <v>0</v>
      </c>
      <c s="220">
        <f>P496+P499+P497+P498</f>
        <v>0</v>
      </c>
      <c s="312">
        <f>Q496+Q499+Q497+Q498</f>
        <v>0</v>
      </c>
      <c s="220">
        <f>R496+R499+R497+R498</f>
        <v>0</v>
      </c>
      <c s="312">
        <f>S496+S499+S497+S498</f>
        <v>0</v>
      </c>
      <c s="31"/>
      <c s="32"/>
      <c s="32"/>
    </row>
    <row r="496" spans="1:22" s="33" customFormat="1" ht="12.75" hidden="1">
      <c r="A496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G496+H496</f>
        <v>0</v>
      </c>
      <c s="170"/>
      <c s="218">
        <f>I496+J496</f>
        <v>0</v>
      </c>
      <c s="216"/>
      <c s="216">
        <f>K496+L496</f>
        <v>0</v>
      </c>
      <c s="216"/>
      <c s="219">
        <f>K496+N496</f>
        <v>0</v>
      </c>
      <c s="216"/>
      <c s="306">
        <f>M496+P496</f>
        <v>0</v>
      </c>
      <c s="216"/>
      <c s="306">
        <f>O496+R496</f>
        <v>0</v>
      </c>
      <c s="31"/>
      <c s="32"/>
      <c s="32"/>
    </row>
    <row r="497" spans="1:22" s="33" customFormat="1" ht="12.75" hidden="1">
      <c r="A497" s="292" t="s">
        <v>853</v>
      </c>
      <c s="36" t="s">
        <v>984</v>
      </c>
      <c s="36" t="s">
        <v>427</v>
      </c>
      <c s="36" t="s">
        <v>419</v>
      </c>
      <c s="328" t="s">
        <v>358</v>
      </c>
      <c s="331" t="s">
        <v>854</v>
      </c>
      <c s="39"/>
      <c s="35"/>
      <c s="35">
        <f>G497+H497</f>
        <v>0</v>
      </c>
      <c s="170"/>
      <c s="218">
        <f>I497+J497</f>
        <v>0</v>
      </c>
      <c s="216"/>
      <c s="216">
        <f>K497+L497</f>
        <v>0</v>
      </c>
      <c s="216"/>
      <c s="219">
        <f>K497+N497</f>
        <v>0</v>
      </c>
      <c s="216"/>
      <c s="306">
        <f>M497+P497</f>
        <v>0</v>
      </c>
      <c s="216"/>
      <c s="306">
        <f>O497+R497</f>
        <v>0</v>
      </c>
      <c s="31"/>
      <c s="32"/>
      <c s="32"/>
    </row>
    <row r="498" spans="1:22" s="33" customFormat="1" ht="12.75" hidden="1">
      <c r="A498" s="292" t="s">
        <v>1041</v>
      </c>
      <c s="36" t="s">
        <v>984</v>
      </c>
      <c s="36" t="s">
        <v>427</v>
      </c>
      <c s="36" t="s">
        <v>419</v>
      </c>
      <c s="328" t="s">
        <v>358</v>
      </c>
      <c s="331" t="s">
        <v>1042</v>
      </c>
      <c s="39"/>
      <c s="35"/>
      <c s="35">
        <f>G498+H498</f>
        <v>0</v>
      </c>
      <c s="170"/>
      <c s="218">
        <f>I498+J498</f>
        <v>0</v>
      </c>
      <c s="216"/>
      <c s="216">
        <f>K498+L498</f>
        <v>0</v>
      </c>
      <c s="216"/>
      <c s="219">
        <f>K498+N498</f>
        <v>0</v>
      </c>
      <c s="216"/>
      <c s="306">
        <f>M498+P498</f>
        <v>0</v>
      </c>
      <c s="216"/>
      <c s="306">
        <f>O498+R498</f>
        <v>0</v>
      </c>
      <c s="31"/>
      <c s="32"/>
      <c s="32"/>
    </row>
    <row r="499" spans="1:22" s="33" customFormat="1" ht="25.5" hidden="1">
      <c r="A499" s="292" t="s">
        <v>1047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22" ref="G499:S499">G500</f>
        <v>0</v>
      </c>
      <c s="37">
        <f t="shared" si="222"/>
        <v>0</v>
      </c>
      <c s="37">
        <f t="shared" si="222"/>
        <v>0</v>
      </c>
      <c s="173">
        <f t="shared" si="222"/>
        <v>0</v>
      </c>
      <c s="222">
        <f t="shared" si="222"/>
        <v>0</v>
      </c>
      <c s="220">
        <f t="shared" si="222"/>
        <v>0</v>
      </c>
      <c s="220">
        <f t="shared" si="222"/>
        <v>0</v>
      </c>
      <c s="220">
        <f t="shared" si="222"/>
        <v>0</v>
      </c>
      <c s="223">
        <f t="shared" si="222"/>
        <v>0</v>
      </c>
      <c s="220">
        <f t="shared" si="222"/>
        <v>0</v>
      </c>
      <c s="312">
        <f t="shared" si="222"/>
        <v>0</v>
      </c>
      <c s="220">
        <f t="shared" si="222"/>
        <v>0</v>
      </c>
      <c s="312">
        <f t="shared" si="222"/>
        <v>0</v>
      </c>
      <c s="31"/>
      <c s="32"/>
      <c s="32"/>
    </row>
    <row r="500" spans="1:22" s="33" customFormat="1" ht="12.75" hidden="1">
      <c r="A500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G500+H500</f>
        <v>0</v>
      </c>
      <c s="170"/>
      <c s="218">
        <f>I500+J500</f>
        <v>0</v>
      </c>
      <c s="216"/>
      <c s="216">
        <f>K500+L500</f>
        <v>0</v>
      </c>
      <c s="216"/>
      <c s="219">
        <f>K500+N500</f>
        <v>0</v>
      </c>
      <c s="216"/>
      <c s="306">
        <f>M500+P500</f>
        <v>0</v>
      </c>
      <c s="216"/>
      <c s="306">
        <f>O500+R500</f>
        <v>0</v>
      </c>
      <c s="31"/>
      <c s="32"/>
      <c s="32"/>
    </row>
    <row r="501" spans="1:22" s="33" customFormat="1" ht="51" hidden="1">
      <c r="A501" s="292" t="s">
        <v>147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23" ref="G501:O501">G502+G504+G503</f>
        <v>0</v>
      </c>
      <c s="37">
        <f t="shared" si="223"/>
        <v>0</v>
      </c>
      <c s="37">
        <f t="shared" si="223"/>
        <v>0</v>
      </c>
      <c s="173">
        <f t="shared" si="223"/>
        <v>0</v>
      </c>
      <c s="222">
        <f t="shared" si="223"/>
        <v>0</v>
      </c>
      <c s="220">
        <f>L502+L504+L503</f>
        <v>0</v>
      </c>
      <c s="220">
        <f>M502+M504+M503</f>
        <v>0</v>
      </c>
      <c s="220">
        <f t="shared" si="223"/>
        <v>0</v>
      </c>
      <c s="223">
        <f t="shared" si="223"/>
        <v>0</v>
      </c>
      <c s="220">
        <f>P502+P504+P503</f>
        <v>0</v>
      </c>
      <c s="312">
        <f>Q502+Q504+Q503</f>
        <v>0</v>
      </c>
      <c s="220">
        <f>R502+R504+R503</f>
        <v>0</v>
      </c>
      <c s="312">
        <f>S502+S504+S503</f>
        <v>0</v>
      </c>
      <c s="31"/>
      <c s="32"/>
      <c s="32"/>
    </row>
    <row r="502" spans="1:22" s="33" customFormat="1" ht="12.75" hidden="1">
      <c r="A502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G502+H502</f>
        <v>0</v>
      </c>
      <c s="170"/>
      <c s="218">
        <f>I502+J502</f>
        <v>0</v>
      </c>
      <c s="216"/>
      <c s="216">
        <f>K502+L502</f>
        <v>0</v>
      </c>
      <c s="216"/>
      <c s="219">
        <f>K502+N502</f>
        <v>0</v>
      </c>
      <c s="216"/>
      <c s="306">
        <f>M502+P502</f>
        <v>0</v>
      </c>
      <c s="216"/>
      <c s="306">
        <f>O502+R502</f>
        <v>0</v>
      </c>
      <c s="31"/>
      <c s="32"/>
      <c s="32"/>
    </row>
    <row r="503" spans="1:22" s="33" customFormat="1" ht="12.75" hidden="1">
      <c r="A503" s="292" t="s">
        <v>853</v>
      </c>
      <c s="36" t="s">
        <v>984</v>
      </c>
      <c s="36" t="s">
        <v>427</v>
      </c>
      <c s="36" t="s">
        <v>419</v>
      </c>
      <c s="328" t="s">
        <v>358</v>
      </c>
      <c s="331" t="s">
        <v>854</v>
      </c>
      <c s="39"/>
      <c s="35"/>
      <c s="35">
        <f>G503+H503</f>
        <v>0</v>
      </c>
      <c s="170"/>
      <c s="218">
        <f>I503+J503</f>
        <v>0</v>
      </c>
      <c s="216"/>
      <c s="216">
        <f>K503+L503</f>
        <v>0</v>
      </c>
      <c s="216"/>
      <c s="219">
        <f>K503+N503</f>
        <v>0</v>
      </c>
      <c s="216"/>
      <c s="306">
        <f>M503+P503</f>
        <v>0</v>
      </c>
      <c s="216"/>
      <c s="306">
        <f>O503+R503</f>
        <v>0</v>
      </c>
      <c s="31"/>
      <c s="32"/>
      <c s="32"/>
    </row>
    <row r="504" spans="1:22" s="33" customFormat="1" ht="25.5" hidden="1">
      <c r="A504" s="292" t="s">
        <v>1047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24" ref="G504:S504">G505</f>
        <v>0</v>
      </c>
      <c s="37">
        <f t="shared" si="224"/>
        <v>0</v>
      </c>
      <c s="37">
        <f t="shared" si="224"/>
        <v>0</v>
      </c>
      <c s="173">
        <f t="shared" si="224"/>
        <v>0</v>
      </c>
      <c s="222">
        <f t="shared" si="224"/>
        <v>0</v>
      </c>
      <c s="220">
        <f t="shared" si="224"/>
        <v>0</v>
      </c>
      <c s="220">
        <f t="shared" si="224"/>
        <v>0</v>
      </c>
      <c s="220">
        <f t="shared" si="224"/>
        <v>0</v>
      </c>
      <c s="223">
        <f t="shared" si="224"/>
        <v>0</v>
      </c>
      <c s="220">
        <f t="shared" si="224"/>
        <v>0</v>
      </c>
      <c s="312">
        <f t="shared" si="224"/>
        <v>0</v>
      </c>
      <c s="220">
        <f t="shared" si="224"/>
        <v>0</v>
      </c>
      <c s="312">
        <f t="shared" si="224"/>
        <v>0</v>
      </c>
      <c s="31"/>
      <c s="32"/>
      <c s="32"/>
    </row>
    <row r="505" spans="1:22" s="33" customFormat="1" ht="12.75" hidden="1">
      <c r="A505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G505+H505</f>
        <v>0</v>
      </c>
      <c s="170"/>
      <c s="218">
        <f>I505+J505</f>
        <v>0</v>
      </c>
      <c s="216"/>
      <c s="216">
        <f>K505+L505</f>
        <v>0</v>
      </c>
      <c s="216"/>
      <c s="219">
        <f>K505+N505</f>
        <v>0</v>
      </c>
      <c s="216"/>
      <c s="306">
        <f>M505+P505</f>
        <v>0</v>
      </c>
      <c s="216"/>
      <c s="306">
        <f>O505+R505</f>
        <v>0</v>
      </c>
      <c s="31"/>
      <c s="32"/>
      <c s="32"/>
    </row>
    <row r="506" spans="1:22" s="33" customFormat="1" ht="51" hidden="1">
      <c r="A506" s="292" t="s">
        <v>148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25" ref="G506:O506">G507+G510+G508+G509</f>
        <v>0</v>
      </c>
      <c s="37">
        <f t="shared" si="225"/>
        <v>0</v>
      </c>
      <c s="37">
        <f t="shared" si="225"/>
        <v>0</v>
      </c>
      <c s="173">
        <f t="shared" si="225"/>
        <v>0</v>
      </c>
      <c s="222">
        <f t="shared" si="225"/>
        <v>0</v>
      </c>
      <c s="220">
        <f>L507+L510+L508+L509</f>
        <v>0</v>
      </c>
      <c s="220">
        <f>M507+M510+M508+M509</f>
        <v>0</v>
      </c>
      <c s="220">
        <f t="shared" si="225"/>
        <v>0</v>
      </c>
      <c s="223">
        <f t="shared" si="225"/>
        <v>0</v>
      </c>
      <c s="220">
        <f>P507+P510+P508+P509</f>
        <v>0</v>
      </c>
      <c s="312">
        <f>Q507+Q510+Q508+Q509</f>
        <v>0</v>
      </c>
      <c s="220">
        <f>R507+R510+R508+R509</f>
        <v>0</v>
      </c>
      <c s="312">
        <f>S507+S510+S508+S509</f>
        <v>0</v>
      </c>
      <c s="31"/>
      <c s="32"/>
      <c s="32"/>
    </row>
    <row r="507" spans="1:22" s="33" customFormat="1" ht="12.75" hidden="1">
      <c r="A507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G507+H507</f>
        <v>0</v>
      </c>
      <c s="170"/>
      <c s="218">
        <f>I507+J507</f>
        <v>0</v>
      </c>
      <c s="216"/>
      <c s="216">
        <f>K507+L507</f>
        <v>0</v>
      </c>
      <c s="216"/>
      <c s="219">
        <f>K507+N507</f>
        <v>0</v>
      </c>
      <c s="216"/>
      <c s="306">
        <f>M507+P507</f>
        <v>0</v>
      </c>
      <c s="216"/>
      <c s="306">
        <f>O507+R507</f>
        <v>0</v>
      </c>
      <c s="31"/>
      <c s="32"/>
      <c s="32"/>
    </row>
    <row r="508" spans="1:22" s="33" customFormat="1" ht="12.75" hidden="1">
      <c r="A508" s="292" t="s">
        <v>853</v>
      </c>
      <c s="36" t="s">
        <v>984</v>
      </c>
      <c s="36" t="s">
        <v>427</v>
      </c>
      <c s="36" t="s">
        <v>419</v>
      </c>
      <c s="328" t="s">
        <v>358</v>
      </c>
      <c s="331" t="s">
        <v>854</v>
      </c>
      <c s="39"/>
      <c s="35"/>
      <c s="35">
        <f>G508+H508</f>
        <v>0</v>
      </c>
      <c s="170"/>
      <c s="218">
        <f>I508+J508</f>
        <v>0</v>
      </c>
      <c s="216"/>
      <c s="216">
        <f>K508+L508</f>
        <v>0</v>
      </c>
      <c s="216"/>
      <c s="219">
        <f>K508+N508</f>
        <v>0</v>
      </c>
      <c s="216"/>
      <c s="306">
        <f>M508+P508</f>
        <v>0</v>
      </c>
      <c s="216"/>
      <c s="306">
        <f>O508+R508</f>
        <v>0</v>
      </c>
      <c s="31"/>
      <c s="32"/>
      <c s="32"/>
    </row>
    <row r="509" spans="1:22" s="33" customFormat="1" ht="12.75" hidden="1">
      <c r="A509" s="292" t="s">
        <v>1041</v>
      </c>
      <c s="36" t="s">
        <v>984</v>
      </c>
      <c s="36" t="s">
        <v>427</v>
      </c>
      <c s="36" t="s">
        <v>419</v>
      </c>
      <c s="328" t="s">
        <v>358</v>
      </c>
      <c s="331" t="s">
        <v>1042</v>
      </c>
      <c s="39"/>
      <c s="35"/>
      <c s="35">
        <f>G509+H509</f>
        <v>0</v>
      </c>
      <c s="170"/>
      <c s="218">
        <f>I509+J509</f>
        <v>0</v>
      </c>
      <c s="216"/>
      <c s="216">
        <f>K509+L509</f>
        <v>0</v>
      </c>
      <c s="216"/>
      <c s="219">
        <f>K509+N509</f>
        <v>0</v>
      </c>
      <c s="216"/>
      <c s="306">
        <f>M509+P509</f>
        <v>0</v>
      </c>
      <c s="216"/>
      <c s="306">
        <f>O509+R509</f>
        <v>0</v>
      </c>
      <c s="31"/>
      <c s="32"/>
      <c s="32"/>
    </row>
    <row r="510" spans="1:22" s="33" customFormat="1" ht="25.5" hidden="1">
      <c r="A510" s="292" t="s">
        <v>1047</v>
      </c>
      <c s="36" t="s">
        <v>984</v>
      </c>
      <c s="36" t="s">
        <v>427</v>
      </c>
      <c s="36" t="s">
        <v>419</v>
      </c>
      <c s="328" t="s">
        <v>358</v>
      </c>
      <c s="331"/>
      <c s="44">
        <f t="shared" si="226" ref="G510:S510">G511</f>
        <v>0</v>
      </c>
      <c s="37">
        <f t="shared" si="226"/>
        <v>0</v>
      </c>
      <c s="37">
        <f t="shared" si="226"/>
        <v>0</v>
      </c>
      <c s="173">
        <f t="shared" si="226"/>
        <v>0</v>
      </c>
      <c s="222">
        <f t="shared" si="226"/>
        <v>0</v>
      </c>
      <c s="220">
        <f t="shared" si="226"/>
        <v>0</v>
      </c>
      <c s="220">
        <f t="shared" si="226"/>
        <v>0</v>
      </c>
      <c s="220">
        <f t="shared" si="226"/>
        <v>0</v>
      </c>
      <c s="223">
        <f t="shared" si="226"/>
        <v>0</v>
      </c>
      <c s="220">
        <f t="shared" si="226"/>
        <v>0</v>
      </c>
      <c s="312">
        <f t="shared" si="226"/>
        <v>0</v>
      </c>
      <c s="220">
        <f t="shared" si="226"/>
        <v>0</v>
      </c>
      <c s="312">
        <f t="shared" si="226"/>
        <v>0</v>
      </c>
      <c s="31"/>
      <c s="32"/>
      <c s="32"/>
    </row>
    <row r="511" spans="1:22" s="33" customFormat="1" ht="12.75" hidden="1">
      <c r="A511" s="292" t="s">
        <v>851</v>
      </c>
      <c s="36" t="s">
        <v>984</v>
      </c>
      <c s="36" t="s">
        <v>427</v>
      </c>
      <c s="36" t="s">
        <v>419</v>
      </c>
      <c s="328" t="s">
        <v>358</v>
      </c>
      <c s="331" t="s">
        <v>852</v>
      </c>
      <c s="39"/>
      <c s="35"/>
      <c s="35">
        <f>G511+H511</f>
        <v>0</v>
      </c>
      <c s="170"/>
      <c s="218">
        <f>I511+J511</f>
        <v>0</v>
      </c>
      <c s="216"/>
      <c s="216">
        <f>K511+L511</f>
        <v>0</v>
      </c>
      <c s="216"/>
      <c s="219">
        <f>K511+N511</f>
        <v>0</v>
      </c>
      <c s="216"/>
      <c s="306">
        <f>M511+P511</f>
        <v>0</v>
      </c>
      <c s="216"/>
      <c s="306">
        <f>O511+R511</f>
        <v>0</v>
      </c>
      <c s="31"/>
      <c s="32"/>
      <c s="32"/>
    </row>
    <row r="512" spans="1:22" s="33" customFormat="1" ht="12.75" hidden="1">
      <c r="A512" s="291" t="s">
        <v>846</v>
      </c>
      <c s="34" t="s">
        <v>984</v>
      </c>
      <c s="34" t="s">
        <v>427</v>
      </c>
      <c s="34" t="s">
        <v>421</v>
      </c>
      <c s="328" t="s">
        <v>358</v>
      </c>
      <c s="333"/>
      <c s="44">
        <f t="shared" si="227" ref="G512:S513">G513</f>
        <v>0</v>
      </c>
      <c s="37">
        <f t="shared" si="227"/>
        <v>0</v>
      </c>
      <c s="37">
        <f t="shared" si="227"/>
        <v>0</v>
      </c>
      <c s="173">
        <f t="shared" si="227"/>
        <v>0</v>
      </c>
      <c s="222">
        <f t="shared" si="227"/>
        <v>0</v>
      </c>
      <c s="220">
        <f t="shared" si="227"/>
        <v>0</v>
      </c>
      <c s="220">
        <f t="shared" si="227"/>
        <v>0</v>
      </c>
      <c s="220">
        <f t="shared" si="227"/>
        <v>0</v>
      </c>
      <c s="223">
        <f t="shared" si="227"/>
        <v>0</v>
      </c>
      <c s="220">
        <f t="shared" si="227"/>
        <v>0</v>
      </c>
      <c s="312">
        <f t="shared" si="227"/>
        <v>0</v>
      </c>
      <c s="220">
        <f t="shared" si="227"/>
        <v>0</v>
      </c>
      <c s="312">
        <f t="shared" si="227"/>
        <v>0</v>
      </c>
      <c s="31"/>
      <c s="32"/>
      <c s="32"/>
    </row>
    <row r="513" spans="1:22" s="33" customFormat="1" ht="12.75" hidden="1">
      <c r="A513" s="292" t="s">
        <v>616</v>
      </c>
      <c s="36" t="s">
        <v>984</v>
      </c>
      <c s="36" t="s">
        <v>427</v>
      </c>
      <c s="36" t="s">
        <v>421</v>
      </c>
      <c s="328" t="s">
        <v>358</v>
      </c>
      <c s="331"/>
      <c s="39">
        <f t="shared" si="227"/>
        <v>0</v>
      </c>
      <c s="35">
        <f t="shared" si="227"/>
        <v>0</v>
      </c>
      <c s="35">
        <f t="shared" si="227"/>
        <v>0</v>
      </c>
      <c s="170">
        <f t="shared" si="227"/>
        <v>0</v>
      </c>
      <c s="218">
        <f t="shared" si="227"/>
        <v>0</v>
      </c>
      <c s="216">
        <f t="shared" si="227"/>
        <v>0</v>
      </c>
      <c s="216">
        <f t="shared" si="227"/>
        <v>0</v>
      </c>
      <c s="216">
        <f t="shared" si="227"/>
        <v>0</v>
      </c>
      <c s="219">
        <f t="shared" si="227"/>
        <v>0</v>
      </c>
      <c s="216">
        <f t="shared" si="227"/>
        <v>0</v>
      </c>
      <c s="306">
        <f t="shared" si="227"/>
        <v>0</v>
      </c>
      <c s="216">
        <f t="shared" si="227"/>
        <v>0</v>
      </c>
      <c s="306">
        <f t="shared" si="227"/>
        <v>0</v>
      </c>
      <c s="31"/>
      <c s="32"/>
      <c s="32"/>
    </row>
    <row r="514" spans="1:22" s="33" customFormat="1" ht="63.75" hidden="1">
      <c r="A514" s="292" t="s">
        <v>149</v>
      </c>
      <c s="36" t="s">
        <v>984</v>
      </c>
      <c s="36" t="s">
        <v>427</v>
      </c>
      <c s="36" t="s">
        <v>421</v>
      </c>
      <c s="328" t="s">
        <v>358</v>
      </c>
      <c s="331"/>
      <c s="44">
        <f t="shared" si="228" ref="G514:O514">G515+G518+G516+G517-G518</f>
        <v>0</v>
      </c>
      <c s="37">
        <f t="shared" si="228"/>
        <v>0</v>
      </c>
      <c s="37">
        <f t="shared" si="228"/>
        <v>0</v>
      </c>
      <c s="173">
        <f t="shared" si="228"/>
        <v>0</v>
      </c>
      <c s="222">
        <f t="shared" si="228"/>
        <v>0</v>
      </c>
      <c s="220">
        <f>L515+L518+L516+L517-L518</f>
        <v>0</v>
      </c>
      <c s="220">
        <f>M515+M518+M516+M517-M518</f>
        <v>0</v>
      </c>
      <c s="220">
        <f t="shared" si="228"/>
        <v>0</v>
      </c>
      <c s="223">
        <f t="shared" si="228"/>
        <v>0</v>
      </c>
      <c s="220">
        <f>P515+P518+P516+P517-P518</f>
        <v>0</v>
      </c>
      <c s="312">
        <f>Q515+Q518+Q516+Q517-Q518</f>
        <v>0</v>
      </c>
      <c s="220">
        <f>R515+R518+R516+R517-R518</f>
        <v>0</v>
      </c>
      <c s="312">
        <f>S515+S518+S516+S517-S518</f>
        <v>0</v>
      </c>
      <c s="31"/>
      <c s="32"/>
      <c s="32"/>
    </row>
    <row r="515" spans="1:22" s="33" customFormat="1" ht="12.75" hidden="1">
      <c r="A515" s="292" t="s">
        <v>851</v>
      </c>
      <c s="36" t="s">
        <v>984</v>
      </c>
      <c s="36" t="s">
        <v>427</v>
      </c>
      <c s="36" t="s">
        <v>421</v>
      </c>
      <c s="328" t="s">
        <v>358</v>
      </c>
      <c s="331" t="s">
        <v>852</v>
      </c>
      <c s="39"/>
      <c s="35"/>
      <c s="35">
        <f>G515+H515</f>
        <v>0</v>
      </c>
      <c s="170"/>
      <c s="218">
        <f>I515+J515</f>
        <v>0</v>
      </c>
      <c s="216"/>
      <c s="216">
        <f>K515+L515</f>
        <v>0</v>
      </c>
      <c s="216"/>
      <c s="219">
        <f>K515+N515</f>
        <v>0</v>
      </c>
      <c s="216"/>
      <c s="306">
        <f>M515+P515</f>
        <v>0</v>
      </c>
      <c s="216"/>
      <c s="306">
        <f>O515+R515</f>
        <v>0</v>
      </c>
      <c s="31"/>
      <c s="32"/>
      <c s="32"/>
    </row>
    <row r="516" spans="1:22" s="33" customFormat="1" ht="12.75" hidden="1">
      <c r="A516" s="292" t="s">
        <v>853</v>
      </c>
      <c s="36" t="s">
        <v>984</v>
      </c>
      <c s="36" t="s">
        <v>427</v>
      </c>
      <c s="36" t="s">
        <v>421</v>
      </c>
      <c s="328" t="s">
        <v>358</v>
      </c>
      <c s="331" t="s">
        <v>854</v>
      </c>
      <c s="39"/>
      <c s="35"/>
      <c s="35">
        <f>G516+H516</f>
        <v>0</v>
      </c>
      <c s="170"/>
      <c s="218">
        <f>I516+J516</f>
        <v>0</v>
      </c>
      <c s="216"/>
      <c s="216">
        <f>K516+L516</f>
        <v>0</v>
      </c>
      <c s="216"/>
      <c s="219">
        <f>K516+N516</f>
        <v>0</v>
      </c>
      <c s="216"/>
      <c s="306">
        <f>M516+P516</f>
        <v>0</v>
      </c>
      <c s="216"/>
      <c s="306">
        <f>O516+R516</f>
        <v>0</v>
      </c>
      <c s="31"/>
      <c s="32"/>
      <c s="32"/>
    </row>
    <row r="517" spans="1:22" s="33" customFormat="1" ht="25.5" hidden="1">
      <c r="A517" s="292" t="s">
        <v>1047</v>
      </c>
      <c s="36" t="s">
        <v>984</v>
      </c>
      <c s="36" t="s">
        <v>427</v>
      </c>
      <c s="36" t="s">
        <v>421</v>
      </c>
      <c s="328" t="s">
        <v>358</v>
      </c>
      <c s="331"/>
      <c s="44">
        <f t="shared" si="229" ref="G517:S517">G518</f>
        <v>0</v>
      </c>
      <c s="37">
        <f t="shared" si="229"/>
        <v>0</v>
      </c>
      <c s="37">
        <f t="shared" si="229"/>
        <v>0</v>
      </c>
      <c s="173">
        <f t="shared" si="229"/>
        <v>0</v>
      </c>
      <c s="222">
        <f t="shared" si="229"/>
        <v>0</v>
      </c>
      <c s="220">
        <f t="shared" si="229"/>
        <v>0</v>
      </c>
      <c s="220">
        <f t="shared" si="229"/>
        <v>0</v>
      </c>
      <c s="220">
        <f t="shared" si="229"/>
        <v>0</v>
      </c>
      <c s="223">
        <f t="shared" si="229"/>
        <v>0</v>
      </c>
      <c s="220">
        <f t="shared" si="229"/>
        <v>0</v>
      </c>
      <c s="312">
        <f t="shared" si="229"/>
        <v>0</v>
      </c>
      <c s="220">
        <f t="shared" si="229"/>
        <v>0</v>
      </c>
      <c s="312">
        <f t="shared" si="229"/>
        <v>0</v>
      </c>
      <c s="31"/>
      <c s="32"/>
      <c s="32"/>
    </row>
    <row r="518" spans="1:22" s="33" customFormat="1" ht="12.75" hidden="1">
      <c r="A518" s="292" t="s">
        <v>851</v>
      </c>
      <c s="36" t="s">
        <v>984</v>
      </c>
      <c s="36" t="s">
        <v>427</v>
      </c>
      <c s="36" t="s">
        <v>421</v>
      </c>
      <c s="328" t="s">
        <v>358</v>
      </c>
      <c s="331" t="s">
        <v>852</v>
      </c>
      <c s="39"/>
      <c s="35"/>
      <c s="35">
        <f>G518+H518</f>
        <v>0</v>
      </c>
      <c s="170"/>
      <c s="218">
        <f>I518+J518</f>
        <v>0</v>
      </c>
      <c s="216"/>
      <c s="216">
        <f>K518+L518</f>
        <v>0</v>
      </c>
      <c s="216"/>
      <c s="219">
        <f>K518+N518</f>
        <v>0</v>
      </c>
      <c s="216"/>
      <c s="306">
        <f>M518+P518</f>
        <v>0</v>
      </c>
      <c s="216"/>
      <c s="306">
        <f>O518+R518</f>
        <v>0</v>
      </c>
      <c s="31"/>
      <c s="32"/>
      <c s="32"/>
    </row>
    <row r="519" spans="1:22" s="33" customFormat="1" ht="25.5" hidden="1">
      <c r="A519" s="291" t="s">
        <v>449</v>
      </c>
      <c s="34" t="s">
        <v>984</v>
      </c>
      <c s="34" t="s">
        <v>427</v>
      </c>
      <c s="34" t="s">
        <v>423</v>
      </c>
      <c s="328" t="s">
        <v>358</v>
      </c>
      <c s="333"/>
      <c s="44">
        <f t="shared" si="230" ref="G519:S520">G520</f>
        <v>0</v>
      </c>
      <c s="37">
        <f t="shared" si="230"/>
        <v>0</v>
      </c>
      <c s="37">
        <f t="shared" si="230"/>
        <v>0</v>
      </c>
      <c s="173">
        <f t="shared" si="230"/>
        <v>0</v>
      </c>
      <c s="222">
        <f t="shared" si="230"/>
        <v>0</v>
      </c>
      <c s="220">
        <f t="shared" si="230"/>
        <v>0</v>
      </c>
      <c s="220">
        <f t="shared" si="230"/>
        <v>0</v>
      </c>
      <c s="220">
        <f t="shared" si="230"/>
        <v>0</v>
      </c>
      <c s="223">
        <f t="shared" si="230"/>
        <v>0</v>
      </c>
      <c s="220">
        <f t="shared" si="230"/>
        <v>0</v>
      </c>
      <c s="312">
        <f t="shared" si="230"/>
        <v>0</v>
      </c>
      <c s="220">
        <f t="shared" si="230"/>
        <v>0</v>
      </c>
      <c s="312">
        <f t="shared" si="230"/>
        <v>0</v>
      </c>
      <c s="31"/>
      <c s="32"/>
      <c s="32"/>
    </row>
    <row r="520" spans="1:22" s="33" customFormat="1" ht="12.75" hidden="1">
      <c r="A520" s="292" t="s">
        <v>616</v>
      </c>
      <c s="36" t="s">
        <v>984</v>
      </c>
      <c s="36" t="s">
        <v>427</v>
      </c>
      <c s="36" t="s">
        <v>423</v>
      </c>
      <c s="328" t="s">
        <v>358</v>
      </c>
      <c s="331"/>
      <c s="39">
        <f t="shared" si="230"/>
        <v>0</v>
      </c>
      <c s="35">
        <f t="shared" si="230"/>
        <v>0</v>
      </c>
      <c s="35">
        <f t="shared" si="230"/>
        <v>0</v>
      </c>
      <c s="170">
        <f t="shared" si="230"/>
        <v>0</v>
      </c>
      <c s="218">
        <f t="shared" si="230"/>
        <v>0</v>
      </c>
      <c s="216">
        <f t="shared" si="230"/>
        <v>0</v>
      </c>
      <c s="216">
        <f t="shared" si="230"/>
        <v>0</v>
      </c>
      <c s="216">
        <f t="shared" si="230"/>
        <v>0</v>
      </c>
      <c s="219">
        <f t="shared" si="230"/>
        <v>0</v>
      </c>
      <c s="216">
        <f t="shared" si="230"/>
        <v>0</v>
      </c>
      <c s="306">
        <f t="shared" si="230"/>
        <v>0</v>
      </c>
      <c s="216">
        <f t="shared" si="230"/>
        <v>0</v>
      </c>
      <c s="306">
        <f t="shared" si="230"/>
        <v>0</v>
      </c>
      <c s="31"/>
      <c s="32"/>
      <c s="32"/>
    </row>
    <row r="521" spans="1:22" s="33" customFormat="1" ht="114.75" hidden="1">
      <c r="A521" s="292" t="s">
        <v>150</v>
      </c>
      <c s="36" t="s">
        <v>984</v>
      </c>
      <c s="36" t="s">
        <v>427</v>
      </c>
      <c s="36" t="s">
        <v>423</v>
      </c>
      <c s="328" t="s">
        <v>358</v>
      </c>
      <c s="331"/>
      <c s="44">
        <f t="shared" si="231" ref="G521:O521">G522+G524+G523</f>
        <v>0</v>
      </c>
      <c s="37">
        <f t="shared" si="231"/>
        <v>0</v>
      </c>
      <c s="37">
        <f t="shared" si="231"/>
        <v>0</v>
      </c>
      <c s="173">
        <f t="shared" si="231"/>
        <v>0</v>
      </c>
      <c s="222">
        <f t="shared" si="231"/>
        <v>0</v>
      </c>
      <c s="220">
        <f>L522+L524+L523</f>
        <v>0</v>
      </c>
      <c s="220">
        <f>M522+M524+M523</f>
        <v>0</v>
      </c>
      <c s="220">
        <f t="shared" si="231"/>
        <v>0</v>
      </c>
      <c s="223">
        <f t="shared" si="231"/>
        <v>0</v>
      </c>
      <c s="220">
        <f>P522+P524+P523</f>
        <v>0</v>
      </c>
      <c s="312">
        <f>Q522+Q524+Q523</f>
        <v>0</v>
      </c>
      <c s="220">
        <f>R522+R524+R523</f>
        <v>0</v>
      </c>
      <c s="312">
        <f>S522+S524+S523</f>
        <v>0</v>
      </c>
      <c s="31"/>
      <c s="32"/>
      <c s="32"/>
    </row>
    <row r="522" spans="1:22" s="33" customFormat="1" ht="12.75" hidden="1">
      <c r="A522" s="292" t="s">
        <v>851</v>
      </c>
      <c s="36" t="s">
        <v>984</v>
      </c>
      <c s="36" t="s">
        <v>427</v>
      </c>
      <c s="36" t="s">
        <v>423</v>
      </c>
      <c s="328" t="s">
        <v>358</v>
      </c>
      <c s="331" t="s">
        <v>852</v>
      </c>
      <c s="39"/>
      <c s="35"/>
      <c s="35">
        <f>G522+H522</f>
        <v>0</v>
      </c>
      <c s="170"/>
      <c s="218">
        <f>I522+J522</f>
        <v>0</v>
      </c>
      <c s="216"/>
      <c s="216">
        <f>K522+L522</f>
        <v>0</v>
      </c>
      <c s="216"/>
      <c s="219">
        <f>K522+N522</f>
        <v>0</v>
      </c>
      <c s="216"/>
      <c s="306">
        <f>M522+P522</f>
        <v>0</v>
      </c>
      <c s="216"/>
      <c s="306">
        <f>O522+R522</f>
        <v>0</v>
      </c>
      <c s="31"/>
      <c s="32"/>
      <c s="32"/>
    </row>
    <row r="523" spans="1:22" s="33" customFormat="1" ht="12.75" hidden="1">
      <c r="A523" s="292" t="s">
        <v>853</v>
      </c>
      <c s="36" t="s">
        <v>984</v>
      </c>
      <c s="36" t="s">
        <v>427</v>
      </c>
      <c s="36" t="s">
        <v>423</v>
      </c>
      <c s="328" t="s">
        <v>358</v>
      </c>
      <c s="331" t="s">
        <v>854</v>
      </c>
      <c s="39"/>
      <c s="35"/>
      <c s="35">
        <f>G523+H523</f>
        <v>0</v>
      </c>
      <c s="170"/>
      <c s="218">
        <f>I523+J523</f>
        <v>0</v>
      </c>
      <c s="216"/>
      <c s="216">
        <f>K523+L523</f>
        <v>0</v>
      </c>
      <c s="216"/>
      <c s="219">
        <f>K523+N523</f>
        <v>0</v>
      </c>
      <c s="216"/>
      <c s="306">
        <f>M523+P523</f>
        <v>0</v>
      </c>
      <c s="216"/>
      <c s="306">
        <f>O523+R523</f>
        <v>0</v>
      </c>
      <c s="31"/>
      <c s="32"/>
      <c s="32"/>
    </row>
    <row r="524" spans="1:22" s="33" customFormat="1" ht="25.5" hidden="1">
      <c r="A524" s="292" t="s">
        <v>1047</v>
      </c>
      <c s="36" t="s">
        <v>984</v>
      </c>
      <c s="36" t="s">
        <v>427</v>
      </c>
      <c s="36" t="s">
        <v>423</v>
      </c>
      <c s="328" t="s">
        <v>358</v>
      </c>
      <c s="331"/>
      <c s="44">
        <f t="shared" si="232" ref="G524:S524">G525</f>
        <v>0</v>
      </c>
      <c s="37">
        <f t="shared" si="232"/>
        <v>0</v>
      </c>
      <c s="37">
        <f t="shared" si="232"/>
        <v>0</v>
      </c>
      <c s="173">
        <f t="shared" si="232"/>
        <v>0</v>
      </c>
      <c s="222">
        <f t="shared" si="232"/>
        <v>0</v>
      </c>
      <c s="220">
        <f t="shared" si="232"/>
        <v>0</v>
      </c>
      <c s="220">
        <f t="shared" si="232"/>
        <v>0</v>
      </c>
      <c s="220">
        <f t="shared" si="232"/>
        <v>0</v>
      </c>
      <c s="223">
        <f t="shared" si="232"/>
        <v>0</v>
      </c>
      <c s="220">
        <f t="shared" si="232"/>
        <v>0</v>
      </c>
      <c s="312">
        <f t="shared" si="232"/>
        <v>0</v>
      </c>
      <c s="220">
        <f t="shared" si="232"/>
        <v>0</v>
      </c>
      <c s="312">
        <f t="shared" si="232"/>
        <v>0</v>
      </c>
      <c s="31"/>
      <c s="32"/>
      <c s="32"/>
    </row>
    <row r="525" spans="1:22" s="33" customFormat="1" ht="12.75" hidden="1">
      <c r="A525" s="292" t="s">
        <v>851</v>
      </c>
      <c s="36" t="s">
        <v>984</v>
      </c>
      <c s="36" t="s">
        <v>427</v>
      </c>
      <c s="36" t="s">
        <v>423</v>
      </c>
      <c s="328" t="s">
        <v>358</v>
      </c>
      <c s="331" t="s">
        <v>852</v>
      </c>
      <c s="39"/>
      <c s="35"/>
      <c s="35">
        <f>G525+H525</f>
        <v>0</v>
      </c>
      <c s="170"/>
      <c s="218">
        <f>I525+J525</f>
        <v>0</v>
      </c>
      <c s="216"/>
      <c s="216">
        <f>K525+L525</f>
        <v>0</v>
      </c>
      <c s="216"/>
      <c s="219">
        <f>K525+N525</f>
        <v>0</v>
      </c>
      <c s="216"/>
      <c s="306">
        <f>M525+P525</f>
        <v>0</v>
      </c>
      <c s="216"/>
      <c s="306">
        <f>O525+R525</f>
        <v>0</v>
      </c>
      <c s="31"/>
      <c s="32"/>
      <c s="32"/>
    </row>
    <row r="526" spans="1:22" s="41" customFormat="1" ht="38.25">
      <c r="A526" s="292" t="s">
        <v>665</v>
      </c>
      <c s="36" t="s">
        <v>984</v>
      </c>
      <c s="36" t="s">
        <v>427</v>
      </c>
      <c s="36" t="s">
        <v>417</v>
      </c>
      <c s="328" t="s">
        <v>358</v>
      </c>
      <c s="331" t="s">
        <v>666</v>
      </c>
      <c s="39">
        <v>0</v>
      </c>
      <c s="39">
        <v>0</v>
      </c>
      <c s="35">
        <f>G526+H526</f>
        <v>0</v>
      </c>
      <c s="170">
        <v>0</v>
      </c>
      <c s="218">
        <f>I526+J526</f>
        <v>0</v>
      </c>
      <c s="216">
        <v>0</v>
      </c>
      <c s="216">
        <f>K526+L526</f>
        <v>0</v>
      </c>
      <c s="224">
        <v>700</v>
      </c>
      <c s="219">
        <f>K526+N526</f>
        <v>700</v>
      </c>
      <c s="224">
        <v>-700</v>
      </c>
      <c s="306">
        <f>O526+P526</f>
        <v>0</v>
      </c>
      <c s="224">
        <v>0</v>
      </c>
      <c s="306">
        <f>Q526+R526</f>
        <v>0</v>
      </c>
      <c s="31"/>
      <c s="40"/>
      <c s="40"/>
    </row>
    <row r="527" spans="1:22" s="41" customFormat="1" ht="12.75">
      <c r="A527" s="292" t="s">
        <v>667</v>
      </c>
      <c s="36" t="s">
        <v>984</v>
      </c>
      <c s="36" t="s">
        <v>427</v>
      </c>
      <c s="36" t="s">
        <v>417</v>
      </c>
      <c s="328" t="s">
        <v>358</v>
      </c>
      <c s="331" t="s">
        <v>668</v>
      </c>
      <c s="39">
        <v>0</v>
      </c>
      <c s="39">
        <v>0</v>
      </c>
      <c s="35">
        <f>G527+H527</f>
        <v>0</v>
      </c>
      <c s="170">
        <v>0</v>
      </c>
      <c s="218">
        <f>I527+J527</f>
        <v>0</v>
      </c>
      <c s="216">
        <v>0</v>
      </c>
      <c s="216">
        <f>K527+L527</f>
        <v>0</v>
      </c>
      <c s="224">
        <v>0</v>
      </c>
      <c s="219">
        <f>K527+N527</f>
        <v>0</v>
      </c>
      <c s="224">
        <v>700</v>
      </c>
      <c s="306">
        <f>O527+P527</f>
        <v>700</v>
      </c>
      <c s="224">
        <v>0</v>
      </c>
      <c s="306">
        <f>Q527+R527</f>
        <v>700</v>
      </c>
      <c s="31"/>
      <c s="40"/>
      <c s="40"/>
    </row>
    <row r="528" spans="1:22" s="41" customFormat="1" ht="12.75">
      <c r="A528" s="298" t="s">
        <v>871</v>
      </c>
      <c s="36" t="s">
        <v>984</v>
      </c>
      <c s="86" t="s">
        <v>427</v>
      </c>
      <c s="86" t="s">
        <v>417</v>
      </c>
      <c s="86" t="s">
        <v>398</v>
      </c>
      <c s="331"/>
      <c s="307">
        <v>0</v>
      </c>
      <c s="305">
        <v>0</v>
      </c>
      <c s="305">
        <f>G528+H528</f>
        <v>0</v>
      </c>
      <c s="351">
        <v>0</v>
      </c>
      <c s="345">
        <f>I528+J528</f>
        <v>0</v>
      </c>
      <c s="305">
        <v>0</v>
      </c>
      <c s="305">
        <f>K528+L528</f>
        <v>0</v>
      </c>
      <c s="305">
        <f t="shared" si="233" ref="N528:S528">N529</f>
        <v>0</v>
      </c>
      <c s="305">
        <f t="shared" si="233"/>
        <v>0</v>
      </c>
      <c s="305">
        <f t="shared" si="233"/>
        <v>0</v>
      </c>
      <c s="306">
        <f t="shared" si="233"/>
        <v>0</v>
      </c>
      <c s="305">
        <f t="shared" si="233"/>
        <v>55</v>
      </c>
      <c s="306">
        <f t="shared" si="233"/>
        <v>55</v>
      </c>
      <c s="31"/>
      <c s="40"/>
      <c s="40"/>
    </row>
    <row r="529" spans="1:22" s="41" customFormat="1" ht="12.75">
      <c r="A529" s="298" t="s">
        <v>667</v>
      </c>
      <c s="36" t="s">
        <v>984</v>
      </c>
      <c s="86" t="s">
        <v>427</v>
      </c>
      <c s="86" t="s">
        <v>417</v>
      </c>
      <c s="86" t="s">
        <v>398</v>
      </c>
      <c s="331" t="s">
        <v>668</v>
      </c>
      <c s="307">
        <v>0</v>
      </c>
      <c s="305">
        <v>0</v>
      </c>
      <c s="305">
        <f>G529+H529</f>
        <v>0</v>
      </c>
      <c s="351">
        <v>0</v>
      </c>
      <c s="345">
        <f>I529+J529</f>
        <v>0</v>
      </c>
      <c s="305">
        <v>0</v>
      </c>
      <c s="305">
        <f>K529+L529</f>
        <v>0</v>
      </c>
      <c s="305">
        <v>0</v>
      </c>
      <c s="306">
        <f>K529+N529</f>
        <v>0</v>
      </c>
      <c s="307">
        <v>0</v>
      </c>
      <c s="306">
        <f>O529+P529</f>
        <v>0</v>
      </c>
      <c s="307">
        <v>55</v>
      </c>
      <c s="306">
        <f>Q529+R529</f>
        <v>55</v>
      </c>
      <c s="31" t="s">
        <v>197</v>
      </c>
      <c s="40"/>
      <c s="40"/>
    </row>
    <row r="530" spans="1:22" s="41" customFormat="1" ht="25.5">
      <c r="A530" s="292" t="s">
        <v>407</v>
      </c>
      <c s="36" t="s">
        <v>984</v>
      </c>
      <c s="36" t="s">
        <v>427</v>
      </c>
      <c s="36" t="s">
        <v>417</v>
      </c>
      <c s="328" t="s">
        <v>406</v>
      </c>
      <c s="331"/>
      <c s="44">
        <f t="shared" si="234" ref="G530:M530">G531+G532</f>
        <v>0</v>
      </c>
      <c s="44">
        <f t="shared" si="234"/>
        <v>0</v>
      </c>
      <c s="44">
        <f t="shared" si="234"/>
        <v>0</v>
      </c>
      <c s="181">
        <f t="shared" si="234"/>
        <v>0</v>
      </c>
      <c s="222">
        <f t="shared" si="234"/>
        <v>0</v>
      </c>
      <c s="227">
        <f t="shared" si="234"/>
        <v>0</v>
      </c>
      <c s="227">
        <f t="shared" si="234"/>
        <v>0</v>
      </c>
      <c s="227">
        <f t="shared" si="235" ref="N530:S530">N531+N532+N533</f>
        <v>1500</v>
      </c>
      <c s="227">
        <f t="shared" si="235"/>
        <v>1500</v>
      </c>
      <c s="227">
        <f t="shared" si="235"/>
        <v>0</v>
      </c>
      <c s="323">
        <f t="shared" si="235"/>
        <v>1500</v>
      </c>
      <c s="227">
        <f t="shared" si="235"/>
        <v>0</v>
      </c>
      <c s="323">
        <f t="shared" si="235"/>
        <v>1500</v>
      </c>
      <c s="31"/>
      <c s="40"/>
      <c s="40"/>
    </row>
    <row r="531" spans="1:22" s="41" customFormat="1" ht="25.5" hidden="1">
      <c r="A531" s="292" t="s">
        <v>684</v>
      </c>
      <c s="36" t="s">
        <v>984</v>
      </c>
      <c s="36" t="s">
        <v>427</v>
      </c>
      <c s="36" t="s">
        <v>417</v>
      </c>
      <c s="328" t="s">
        <v>406</v>
      </c>
      <c s="331" t="s">
        <v>685</v>
      </c>
      <c s="39">
        <v>0</v>
      </c>
      <c s="39">
        <v>0</v>
      </c>
      <c s="35">
        <f>G531+H531</f>
        <v>0</v>
      </c>
      <c s="170">
        <v>0</v>
      </c>
      <c s="218">
        <f>I531+J531</f>
        <v>0</v>
      </c>
      <c s="216">
        <v>0</v>
      </c>
      <c s="216">
        <f>K531+L531</f>
        <v>0</v>
      </c>
      <c s="224">
        <v>0</v>
      </c>
      <c s="219">
        <f>K531+N531</f>
        <v>0</v>
      </c>
      <c s="224">
        <v>0</v>
      </c>
      <c s="306">
        <f>M531+P531</f>
        <v>0</v>
      </c>
      <c s="224">
        <v>0</v>
      </c>
      <c s="306">
        <f>O531+R531</f>
        <v>0</v>
      </c>
      <c s="31"/>
      <c s="40"/>
      <c s="40"/>
    </row>
    <row r="532" spans="1:22" s="41" customFormat="1" ht="38.25">
      <c r="A532" s="292" t="s">
        <v>665</v>
      </c>
      <c s="36" t="s">
        <v>984</v>
      </c>
      <c s="36" t="s">
        <v>427</v>
      </c>
      <c s="36" t="s">
        <v>417</v>
      </c>
      <c s="328" t="s">
        <v>406</v>
      </c>
      <c s="331" t="s">
        <v>666</v>
      </c>
      <c s="39">
        <v>0</v>
      </c>
      <c s="39">
        <v>0</v>
      </c>
      <c s="35">
        <f>G532+H532</f>
        <v>0</v>
      </c>
      <c s="170">
        <v>0</v>
      </c>
      <c s="218">
        <f>I532+J532</f>
        <v>0</v>
      </c>
      <c s="216">
        <v>0</v>
      </c>
      <c s="216">
        <f>K532+L532</f>
        <v>0</v>
      </c>
      <c s="224">
        <v>1500</v>
      </c>
      <c s="219">
        <f>K532+N532</f>
        <v>1500</v>
      </c>
      <c s="224">
        <v>-1500</v>
      </c>
      <c s="306">
        <f>O532+P532</f>
        <v>0</v>
      </c>
      <c s="224">
        <v>0</v>
      </c>
      <c s="306">
        <f>Q532+R532</f>
        <v>0</v>
      </c>
      <c s="31"/>
      <c s="40"/>
      <c s="40"/>
    </row>
    <row r="533" spans="1:22" s="41" customFormat="1" ht="12.75">
      <c r="A533" s="292" t="s">
        <v>667</v>
      </c>
      <c s="36" t="s">
        <v>984</v>
      </c>
      <c s="36" t="s">
        <v>427</v>
      </c>
      <c s="36" t="s">
        <v>417</v>
      </c>
      <c s="328" t="s">
        <v>406</v>
      </c>
      <c s="331" t="s">
        <v>668</v>
      </c>
      <c s="39">
        <v>0</v>
      </c>
      <c s="39">
        <v>0</v>
      </c>
      <c s="35">
        <f>G533+H533</f>
        <v>0</v>
      </c>
      <c s="170">
        <v>0</v>
      </c>
      <c s="218">
        <f>I533+J533</f>
        <v>0</v>
      </c>
      <c s="216">
        <v>0</v>
      </c>
      <c s="216">
        <f>K533+L533</f>
        <v>0</v>
      </c>
      <c s="224">
        <v>0</v>
      </c>
      <c s="219">
        <f>K533+N533</f>
        <v>0</v>
      </c>
      <c s="224">
        <v>1500</v>
      </c>
      <c s="306">
        <f>O533+P533</f>
        <v>1500</v>
      </c>
      <c s="224">
        <v>0</v>
      </c>
      <c s="306">
        <f>Q533+R533</f>
        <v>1500</v>
      </c>
      <c s="31"/>
      <c s="40"/>
      <c s="40"/>
    </row>
    <row r="534" spans="1:22" s="41" customFormat="1" ht="12.75">
      <c r="A534" s="292" t="s">
        <v>409</v>
      </c>
      <c s="36" t="s">
        <v>984</v>
      </c>
      <c s="36" t="s">
        <v>427</v>
      </c>
      <c s="36" t="s">
        <v>417</v>
      </c>
      <c s="328" t="s">
        <v>408</v>
      </c>
      <c s="331"/>
      <c s="44">
        <f t="shared" si="236" ref="G534:O534">G535+G536</f>
        <v>0</v>
      </c>
      <c s="44">
        <f t="shared" si="236"/>
        <v>0</v>
      </c>
      <c s="44">
        <f t="shared" si="236"/>
        <v>0</v>
      </c>
      <c s="181">
        <f t="shared" si="236"/>
        <v>0</v>
      </c>
      <c s="222">
        <f t="shared" si="236"/>
        <v>0</v>
      </c>
      <c s="227">
        <f>L535+L536</f>
        <v>0</v>
      </c>
      <c s="227">
        <f>M535+M536</f>
        <v>0</v>
      </c>
      <c s="227">
        <f t="shared" si="236"/>
        <v>100</v>
      </c>
      <c s="245">
        <f t="shared" si="236"/>
        <v>100</v>
      </c>
      <c s="227">
        <f>P535+P536</f>
        <v>0</v>
      </c>
      <c s="323">
        <f>Q535+Q536</f>
        <v>100</v>
      </c>
      <c s="227">
        <f>R535+R536</f>
        <v>0</v>
      </c>
      <c s="323">
        <f>S535+S536</f>
        <v>100</v>
      </c>
      <c s="31"/>
      <c s="40"/>
      <c s="40"/>
    </row>
    <row r="535" spans="1:22" s="41" customFormat="1" ht="25.5">
      <c r="A535" s="292" t="s">
        <v>684</v>
      </c>
      <c s="36" t="s">
        <v>984</v>
      </c>
      <c s="36" t="s">
        <v>427</v>
      </c>
      <c s="36" t="s">
        <v>417</v>
      </c>
      <c s="328" t="s">
        <v>408</v>
      </c>
      <c s="331" t="s">
        <v>685</v>
      </c>
      <c s="39">
        <v>0</v>
      </c>
      <c s="39">
        <v>0</v>
      </c>
      <c s="35">
        <f>G535+H535</f>
        <v>0</v>
      </c>
      <c s="170">
        <v>0</v>
      </c>
      <c s="218">
        <f>I535+J535</f>
        <v>0</v>
      </c>
      <c s="216">
        <v>0</v>
      </c>
      <c s="216">
        <f>K535+L535</f>
        <v>0</v>
      </c>
      <c s="224">
        <v>100</v>
      </c>
      <c s="219">
        <f>K535+N535</f>
        <v>100</v>
      </c>
      <c s="224">
        <v>0</v>
      </c>
      <c s="306">
        <f>O535+P535</f>
        <v>100</v>
      </c>
      <c s="224">
        <v>0</v>
      </c>
      <c s="306">
        <f>Q535+R535</f>
        <v>100</v>
      </c>
      <c s="31"/>
      <c s="40"/>
      <c s="40"/>
    </row>
    <row r="536" spans="1:22" s="41" customFormat="1" ht="38.25" hidden="1">
      <c r="A536" s="292" t="s">
        <v>665</v>
      </c>
      <c s="36" t="s">
        <v>984</v>
      </c>
      <c s="36" t="s">
        <v>427</v>
      </c>
      <c s="36" t="s">
        <v>417</v>
      </c>
      <c s="328" t="s">
        <v>408</v>
      </c>
      <c s="331" t="s">
        <v>666</v>
      </c>
      <c s="39">
        <v>0</v>
      </c>
      <c s="39">
        <v>0</v>
      </c>
      <c s="35">
        <f>G536+H536</f>
        <v>0</v>
      </c>
      <c s="170">
        <v>0</v>
      </c>
      <c s="218">
        <f>I536+J536</f>
        <v>0</v>
      </c>
      <c s="216">
        <v>0</v>
      </c>
      <c s="216">
        <f>K536+L536</f>
        <v>0</v>
      </c>
      <c s="224">
        <v>0</v>
      </c>
      <c s="219">
        <f>K536+N536</f>
        <v>0</v>
      </c>
      <c s="224">
        <v>0</v>
      </c>
      <c s="306">
        <f>M536+P536</f>
        <v>0</v>
      </c>
      <c s="224">
        <v>0</v>
      </c>
      <c s="306">
        <f>O536+R536</f>
        <v>0</v>
      </c>
      <c s="31"/>
      <c s="40"/>
      <c s="40"/>
    </row>
    <row r="537" spans="1:22" s="41" customFormat="1" ht="12.75">
      <c r="A537" s="292" t="s">
        <v>115</v>
      </c>
      <c s="36" t="s">
        <v>984</v>
      </c>
      <c s="36" t="s">
        <v>427</v>
      </c>
      <c s="36" t="s">
        <v>417</v>
      </c>
      <c s="328" t="s">
        <v>114</v>
      </c>
      <c s="331"/>
      <c s="44">
        <f t="shared" si="237" ref="G537:O537">G538+G539</f>
        <v>0</v>
      </c>
      <c s="44">
        <f t="shared" si="237"/>
        <v>0</v>
      </c>
      <c s="44">
        <f t="shared" si="237"/>
        <v>0</v>
      </c>
      <c s="181">
        <f t="shared" si="237"/>
        <v>0</v>
      </c>
      <c s="222">
        <f t="shared" si="237"/>
        <v>0</v>
      </c>
      <c s="227">
        <f>L538+L539</f>
        <v>0</v>
      </c>
      <c s="227">
        <f>M538+M539</f>
        <v>0</v>
      </c>
      <c s="227">
        <f t="shared" si="237"/>
        <v>100</v>
      </c>
      <c s="245">
        <f t="shared" si="237"/>
        <v>100</v>
      </c>
      <c s="227">
        <f>P538+P539</f>
        <v>0</v>
      </c>
      <c s="323">
        <f>Q538+Q539</f>
        <v>100</v>
      </c>
      <c s="227">
        <f>R538+R539</f>
        <v>0</v>
      </c>
      <c s="323">
        <f>S538+S539</f>
        <v>100</v>
      </c>
      <c s="31"/>
      <c s="40"/>
      <c s="40"/>
    </row>
    <row r="538" spans="1:22" s="41" customFormat="1" ht="25.5">
      <c r="A538" s="292" t="s">
        <v>684</v>
      </c>
      <c s="36" t="s">
        <v>984</v>
      </c>
      <c s="36" t="s">
        <v>427</v>
      </c>
      <c s="36" t="s">
        <v>417</v>
      </c>
      <c s="328" t="s">
        <v>114</v>
      </c>
      <c s="331" t="s">
        <v>685</v>
      </c>
      <c s="39">
        <v>0</v>
      </c>
      <c s="39">
        <v>0</v>
      </c>
      <c s="35">
        <f>G538+H538</f>
        <v>0</v>
      </c>
      <c s="170">
        <v>0</v>
      </c>
      <c s="218">
        <f>I538+J538</f>
        <v>0</v>
      </c>
      <c s="216">
        <v>0</v>
      </c>
      <c s="216">
        <f>K538+L538</f>
        <v>0</v>
      </c>
      <c s="224">
        <v>100</v>
      </c>
      <c s="219">
        <f>K538+N538</f>
        <v>100</v>
      </c>
      <c s="224">
        <v>-100</v>
      </c>
      <c s="306">
        <f>O538+P538</f>
        <v>0</v>
      </c>
      <c s="224">
        <v>0</v>
      </c>
      <c s="306">
        <f>Q538+R538</f>
        <v>0</v>
      </c>
      <c s="31"/>
      <c s="40"/>
      <c s="40"/>
    </row>
    <row r="539" spans="1:22" s="41" customFormat="1" ht="12.75">
      <c r="A539" s="292" t="s">
        <v>667</v>
      </c>
      <c s="36" t="s">
        <v>984</v>
      </c>
      <c s="36" t="s">
        <v>427</v>
      </c>
      <c s="36" t="s">
        <v>417</v>
      </c>
      <c s="328" t="s">
        <v>114</v>
      </c>
      <c s="331" t="s">
        <v>668</v>
      </c>
      <c s="39">
        <v>0</v>
      </c>
      <c s="39">
        <v>0</v>
      </c>
      <c s="35">
        <f>G539+H539</f>
        <v>0</v>
      </c>
      <c s="170">
        <v>0</v>
      </c>
      <c s="218">
        <f>I539+J539</f>
        <v>0</v>
      </c>
      <c s="216">
        <v>0</v>
      </c>
      <c s="216">
        <f>K539+L539</f>
        <v>0</v>
      </c>
      <c s="224">
        <v>0</v>
      </c>
      <c s="219">
        <f>K539+N539</f>
        <v>0</v>
      </c>
      <c s="224">
        <v>100</v>
      </c>
      <c s="306">
        <f>O539+P539</f>
        <v>100</v>
      </c>
      <c s="224">
        <v>0</v>
      </c>
      <c s="306">
        <f>Q539+R539</f>
        <v>100</v>
      </c>
      <c s="31"/>
      <c s="40"/>
      <c s="40"/>
    </row>
    <row r="540" spans="1:22" s="41" customFormat="1" ht="25.5">
      <c r="A540" s="292" t="s">
        <v>124</v>
      </c>
      <c s="36" t="s">
        <v>984</v>
      </c>
      <c s="36" t="s">
        <v>427</v>
      </c>
      <c s="36" t="s">
        <v>417</v>
      </c>
      <c s="328" t="s">
        <v>123</v>
      </c>
      <c s="331"/>
      <c s="44">
        <f t="shared" si="238" ref="G540:O540">G541+G542</f>
        <v>0</v>
      </c>
      <c s="44">
        <f t="shared" si="238"/>
        <v>0</v>
      </c>
      <c s="44">
        <f t="shared" si="238"/>
        <v>0</v>
      </c>
      <c s="181">
        <f t="shared" si="238"/>
        <v>0</v>
      </c>
      <c s="222">
        <f t="shared" si="238"/>
        <v>0</v>
      </c>
      <c s="227">
        <f>L541+L542</f>
        <v>0</v>
      </c>
      <c s="227">
        <f>M541+M542</f>
        <v>0</v>
      </c>
      <c s="227">
        <f t="shared" si="238"/>
        <v>1129.4000000000001</v>
      </c>
      <c s="245">
        <f t="shared" si="238"/>
        <v>1129.4000000000001</v>
      </c>
      <c s="227">
        <f>P541+P542</f>
        <v>0</v>
      </c>
      <c s="323">
        <f>Q541+Q542</f>
        <v>1129.4000000000001</v>
      </c>
      <c s="227">
        <f>R541+R542</f>
        <v>171.40000000000001</v>
      </c>
      <c s="323">
        <f>S541+S542</f>
        <v>1300.8000000000002</v>
      </c>
      <c s="31"/>
      <c s="40"/>
      <c s="40"/>
    </row>
    <row r="541" spans="1:22" s="41" customFormat="1" ht="25.5">
      <c r="A541" s="292" t="s">
        <v>684</v>
      </c>
      <c s="36" t="s">
        <v>984</v>
      </c>
      <c s="36" t="s">
        <v>427</v>
      </c>
      <c s="36" t="s">
        <v>417</v>
      </c>
      <c s="328" t="s">
        <v>123</v>
      </c>
      <c s="331" t="s">
        <v>685</v>
      </c>
      <c s="39">
        <v>0</v>
      </c>
      <c s="39">
        <v>0</v>
      </c>
      <c s="35">
        <f>G541+H541</f>
        <v>0</v>
      </c>
      <c s="170">
        <v>0</v>
      </c>
      <c s="218">
        <f>I541+J541</f>
        <v>0</v>
      </c>
      <c s="216">
        <v>0</v>
      </c>
      <c s="216">
        <f>K541+L541</f>
        <v>0</v>
      </c>
      <c s="224">
        <f>129.4+1000</f>
        <v>1129.4000000000001</v>
      </c>
      <c s="219">
        <f>K541+N541</f>
        <v>1129.4000000000001</v>
      </c>
      <c s="224">
        <v>-1129.4000000000001</v>
      </c>
      <c s="306">
        <f>O541+P541</f>
        <v>0</v>
      </c>
      <c s="224">
        <v>171.40000000000001</v>
      </c>
      <c s="306">
        <f>Q541+R541</f>
        <v>171.40000000000001</v>
      </c>
      <c s="31"/>
      <c s="40"/>
      <c s="40"/>
    </row>
    <row r="542" spans="1:22" s="41" customFormat="1" ht="12.75">
      <c r="A542" s="292" t="s">
        <v>667</v>
      </c>
      <c s="36" t="s">
        <v>984</v>
      </c>
      <c s="36" t="s">
        <v>427</v>
      </c>
      <c s="36" t="s">
        <v>417</v>
      </c>
      <c s="328" t="s">
        <v>123</v>
      </c>
      <c s="331" t="s">
        <v>668</v>
      </c>
      <c s="39">
        <v>0</v>
      </c>
      <c s="39">
        <v>0</v>
      </c>
      <c s="35">
        <f>G542+H542</f>
        <v>0</v>
      </c>
      <c s="170">
        <v>0</v>
      </c>
      <c s="218">
        <f>I542+J542</f>
        <v>0</v>
      </c>
      <c s="216">
        <v>0</v>
      </c>
      <c s="216">
        <f>K542+L542</f>
        <v>0</v>
      </c>
      <c s="224">
        <v>0</v>
      </c>
      <c s="219">
        <f>K542+N542</f>
        <v>0</v>
      </c>
      <c s="224">
        <v>1129.4000000000001</v>
      </c>
      <c s="306">
        <f>O542+P542</f>
        <v>1129.4000000000001</v>
      </c>
      <c s="224">
        <v>0</v>
      </c>
      <c s="306">
        <f>Q542+R542</f>
        <v>1129.4000000000001</v>
      </c>
      <c s="31"/>
      <c s="40"/>
      <c s="40"/>
    </row>
    <row r="543" spans="1:22" s="41" customFormat="1" ht="38.25" hidden="1">
      <c r="A543" s="292" t="s">
        <v>151</v>
      </c>
      <c s="36" t="s">
        <v>984</v>
      </c>
      <c s="36" t="s">
        <v>427</v>
      </c>
      <c s="36" t="s">
        <v>417</v>
      </c>
      <c s="86" t="s">
        <v>152</v>
      </c>
      <c s="331"/>
      <c s="39">
        <f t="shared" si="239" ref="G543:S544">G544</f>
        <v>0</v>
      </c>
      <c s="39">
        <f t="shared" si="239"/>
        <v>0</v>
      </c>
      <c s="35">
        <f t="shared" si="239"/>
        <v>0</v>
      </c>
      <c s="175">
        <f t="shared" si="239"/>
        <v>1211.8</v>
      </c>
      <c s="218">
        <f t="shared" si="239"/>
        <v>1211.8</v>
      </c>
      <c s="224">
        <f t="shared" si="239"/>
        <v>0</v>
      </c>
      <c s="216">
        <f t="shared" si="239"/>
        <v>1211.8</v>
      </c>
      <c s="224">
        <f t="shared" si="239"/>
        <v>-1211.8</v>
      </c>
      <c s="219">
        <f t="shared" si="239"/>
        <v>0</v>
      </c>
      <c s="224">
        <f t="shared" si="239"/>
        <v>0</v>
      </c>
      <c s="306">
        <f t="shared" si="239"/>
        <v>0</v>
      </c>
      <c s="224">
        <f t="shared" si="239"/>
        <v>0</v>
      </c>
      <c s="306">
        <f t="shared" si="239"/>
        <v>0</v>
      </c>
      <c s="31"/>
      <c s="40"/>
      <c s="40"/>
    </row>
    <row r="544" spans="1:22" s="41" customFormat="1" ht="25.5" hidden="1">
      <c r="A544" s="292" t="s">
        <v>153</v>
      </c>
      <c s="36" t="s">
        <v>984</v>
      </c>
      <c s="36" t="s">
        <v>427</v>
      </c>
      <c s="36" t="s">
        <v>417</v>
      </c>
      <c s="86" t="s">
        <v>198</v>
      </c>
      <c s="331"/>
      <c s="39">
        <f t="shared" si="239"/>
        <v>0</v>
      </c>
      <c s="39">
        <f t="shared" si="239"/>
        <v>0</v>
      </c>
      <c s="35">
        <f t="shared" si="239"/>
        <v>0</v>
      </c>
      <c s="175">
        <f t="shared" si="239"/>
        <v>1211.8</v>
      </c>
      <c s="218">
        <f>K545+K546</f>
        <v>1211.8</v>
      </c>
      <c s="224">
        <f t="shared" si="239"/>
        <v>0</v>
      </c>
      <c s="216">
        <f t="shared" si="240" ref="M544:S544">M545+M546</f>
        <v>1211.8</v>
      </c>
      <c s="216">
        <f t="shared" si="240"/>
        <v>-1211.8</v>
      </c>
      <c s="219">
        <f t="shared" si="240"/>
        <v>0</v>
      </c>
      <c s="216">
        <f t="shared" si="240"/>
        <v>0</v>
      </c>
      <c s="306">
        <f t="shared" si="240"/>
        <v>0</v>
      </c>
      <c s="216">
        <f t="shared" si="240"/>
        <v>0</v>
      </c>
      <c s="306">
        <f t="shared" si="240"/>
        <v>0</v>
      </c>
      <c s="31"/>
      <c s="40"/>
      <c s="40"/>
    </row>
    <row r="545" spans="1:22" s="41" customFormat="1" ht="12.75" hidden="1">
      <c r="A545" s="292" t="s">
        <v>851</v>
      </c>
      <c s="36" t="s">
        <v>984</v>
      </c>
      <c s="36" t="s">
        <v>427</v>
      </c>
      <c s="36" t="s">
        <v>417</v>
      </c>
      <c s="86" t="s">
        <v>198</v>
      </c>
      <c s="331" t="s">
        <v>852</v>
      </c>
      <c s="39">
        <v>0</v>
      </c>
      <c s="35">
        <v>0</v>
      </c>
      <c s="35">
        <f>G545+H545</f>
        <v>0</v>
      </c>
      <c s="170">
        <v>1211.8</v>
      </c>
      <c s="218">
        <f>I545+J545</f>
        <v>1211.8</v>
      </c>
      <c s="216">
        <v>0</v>
      </c>
      <c s="216">
        <f>K545+L545</f>
        <v>1211.8</v>
      </c>
      <c s="220">
        <v>-1211.8</v>
      </c>
      <c s="219">
        <f>K545+N545</f>
        <v>0</v>
      </c>
      <c s="224">
        <v>0</v>
      </c>
      <c s="306">
        <f>O545+P545</f>
        <v>0</v>
      </c>
      <c s="224">
        <v>0</v>
      </c>
      <c s="306">
        <f>Q545+R545</f>
        <v>0</v>
      </c>
      <c s="31"/>
      <c s="40"/>
      <c s="40"/>
    </row>
    <row r="546" spans="1:22" s="41" customFormat="1" ht="38.25" hidden="1">
      <c r="A546" s="292" t="s">
        <v>665</v>
      </c>
      <c s="36" t="s">
        <v>984</v>
      </c>
      <c s="36" t="s">
        <v>427</v>
      </c>
      <c s="36" t="s">
        <v>417</v>
      </c>
      <c s="86" t="s">
        <v>198</v>
      </c>
      <c s="331" t="s">
        <v>666</v>
      </c>
      <c s="39">
        <v>0</v>
      </c>
      <c s="35">
        <v>0</v>
      </c>
      <c s="35">
        <f>G546+H546</f>
        <v>0</v>
      </c>
      <c s="175">
        <v>0</v>
      </c>
      <c s="218">
        <f>I546+J546</f>
        <v>0</v>
      </c>
      <c s="224">
        <v>0</v>
      </c>
      <c s="216">
        <f>K546+L546</f>
        <v>0</v>
      </c>
      <c s="224">
        <v>0</v>
      </c>
      <c s="219">
        <f>K546+N546</f>
        <v>0</v>
      </c>
      <c s="224">
        <v>0</v>
      </c>
      <c s="306">
        <f>M546+P546</f>
        <v>0</v>
      </c>
      <c s="224">
        <v>0</v>
      </c>
      <c s="306">
        <f>O546+R546</f>
        <v>0</v>
      </c>
      <c s="31"/>
      <c s="40"/>
      <c s="40"/>
    </row>
    <row r="547" spans="1:22" s="41" customFormat="1" ht="12.75" hidden="1">
      <c r="A547" s="291" t="s">
        <v>450</v>
      </c>
      <c s="34" t="s">
        <v>984</v>
      </c>
      <c s="34" t="s">
        <v>427</v>
      </c>
      <c s="34" t="s">
        <v>427</v>
      </c>
      <c s="329"/>
      <c s="333"/>
      <c s="44">
        <f t="shared" si="241" ref="G547:O547">G548+G559+G566</f>
        <v>300</v>
      </c>
      <c s="37">
        <f t="shared" si="241"/>
        <v>-50</v>
      </c>
      <c s="37">
        <f t="shared" si="241"/>
        <v>250</v>
      </c>
      <c s="173">
        <f t="shared" si="241"/>
        <v>1699</v>
      </c>
      <c s="222">
        <f t="shared" si="241"/>
        <v>1949</v>
      </c>
      <c s="220">
        <f>L548+L559+L566</f>
        <v>0</v>
      </c>
      <c s="220">
        <f>M548+M559+M566</f>
        <v>1949</v>
      </c>
      <c s="220">
        <f t="shared" si="241"/>
        <v>-1389</v>
      </c>
      <c s="223">
        <f t="shared" si="241"/>
        <v>560</v>
      </c>
      <c s="220">
        <f>P548+P559+P566</f>
        <v>0</v>
      </c>
      <c s="312">
        <f>Q548+Q559+Q566</f>
        <v>560</v>
      </c>
      <c s="220">
        <f>R548+R559+R566</f>
        <v>0</v>
      </c>
      <c s="312">
        <f>S548+S559+S566</f>
        <v>560</v>
      </c>
      <c s="31"/>
      <c s="40"/>
      <c s="40"/>
    </row>
    <row r="548" spans="1:22" s="41" customFormat="1" ht="12.75" hidden="1">
      <c r="A548" s="292" t="s">
        <v>199</v>
      </c>
      <c s="36" t="s">
        <v>984</v>
      </c>
      <c s="36" t="s">
        <v>427</v>
      </c>
      <c s="36" t="s">
        <v>427</v>
      </c>
      <c s="86" t="s">
        <v>200</v>
      </c>
      <c s="331"/>
      <c s="39">
        <f>G553+G549</f>
        <v>0</v>
      </c>
      <c s="39">
        <f t="shared" si="242" ref="H548:O548">H553+H549</f>
        <v>0</v>
      </c>
      <c s="39">
        <f t="shared" si="242"/>
        <v>0</v>
      </c>
      <c s="175">
        <f t="shared" si="242"/>
        <v>1554</v>
      </c>
      <c s="218">
        <f>K553+K549</f>
        <v>1554</v>
      </c>
      <c s="224">
        <f>L553+L549</f>
        <v>0</v>
      </c>
      <c s="224">
        <f>M553+M549</f>
        <v>1554</v>
      </c>
      <c s="224">
        <f t="shared" si="242"/>
        <v>-1554</v>
      </c>
      <c s="226">
        <f t="shared" si="242"/>
        <v>0</v>
      </c>
      <c s="224">
        <f>P553+P549</f>
        <v>0</v>
      </c>
      <c s="309">
        <f>Q553+Q549</f>
        <v>0</v>
      </c>
      <c s="224">
        <f>R553+R549</f>
        <v>0</v>
      </c>
      <c s="309">
        <f>S553+S549</f>
        <v>0</v>
      </c>
      <c s="31"/>
      <c s="40"/>
      <c s="40"/>
    </row>
    <row r="549" spans="1:22" s="41" customFormat="1" ht="12.75" hidden="1">
      <c r="A549" s="292" t="s">
        <v>201</v>
      </c>
      <c s="36" t="s">
        <v>984</v>
      </c>
      <c s="36" t="s">
        <v>427</v>
      </c>
      <c s="36" t="s">
        <v>427</v>
      </c>
      <c s="86" t="s">
        <v>202</v>
      </c>
      <c s="331"/>
      <c s="44">
        <f>G550+G551+G552</f>
        <v>0</v>
      </c>
      <c s="44">
        <f t="shared" si="243" ref="H549:O549">H550+H551+H552</f>
        <v>0</v>
      </c>
      <c s="44">
        <f t="shared" si="243"/>
        <v>0</v>
      </c>
      <c s="181">
        <f t="shared" si="243"/>
        <v>0</v>
      </c>
      <c s="222">
        <f t="shared" si="243"/>
        <v>0</v>
      </c>
      <c s="227">
        <f>L550+L551+L552</f>
        <v>0</v>
      </c>
      <c s="227">
        <f>M550+M551+M552</f>
        <v>0</v>
      </c>
      <c s="227">
        <f t="shared" si="243"/>
        <v>0</v>
      </c>
      <c s="245">
        <f t="shared" si="243"/>
        <v>0</v>
      </c>
      <c s="227">
        <f>P550+P551+P552</f>
        <v>0</v>
      </c>
      <c s="323">
        <f>Q550+Q551+Q552</f>
        <v>0</v>
      </c>
      <c s="227">
        <f>R550+R551+R552</f>
        <v>0</v>
      </c>
      <c s="323">
        <f>S550+S551+S552</f>
        <v>0</v>
      </c>
      <c s="31"/>
      <c s="40"/>
      <c s="40"/>
    </row>
    <row r="550" spans="1:22" s="41" customFormat="1" ht="12.75" hidden="1">
      <c r="A550" s="292" t="s">
        <v>972</v>
      </c>
      <c s="36" t="s">
        <v>984</v>
      </c>
      <c s="36" t="s">
        <v>427</v>
      </c>
      <c s="36" t="s">
        <v>427</v>
      </c>
      <c s="86" t="s">
        <v>202</v>
      </c>
      <c s="331" t="s">
        <v>685</v>
      </c>
      <c s="39">
        <v>0</v>
      </c>
      <c s="35">
        <v>0</v>
      </c>
      <c s="35">
        <f>G550+H550</f>
        <v>0</v>
      </c>
      <c s="175">
        <v>0</v>
      </c>
      <c s="218">
        <f>I550+J550</f>
        <v>0</v>
      </c>
      <c s="224">
        <v>0</v>
      </c>
      <c s="216">
        <f>K550+L550</f>
        <v>0</v>
      </c>
      <c s="224">
        <v>0</v>
      </c>
      <c s="219">
        <f>K550+N550</f>
        <v>0</v>
      </c>
      <c s="224">
        <v>0</v>
      </c>
      <c s="306">
        <f>M550+P550</f>
        <v>0</v>
      </c>
      <c s="224">
        <v>0</v>
      </c>
      <c s="306">
        <f>O550+R550</f>
        <v>0</v>
      </c>
      <c s="45" t="s">
        <v>486</v>
      </c>
      <c s="40">
        <v>150</v>
      </c>
      <c s="40"/>
    </row>
    <row r="551" spans="1:22" s="41" customFormat="1" ht="25.5" hidden="1">
      <c r="A551" s="292" t="s">
        <v>203</v>
      </c>
      <c s="36" t="s">
        <v>984</v>
      </c>
      <c s="36" t="s">
        <v>427</v>
      </c>
      <c s="36" t="s">
        <v>427</v>
      </c>
      <c s="86" t="s">
        <v>202</v>
      </c>
      <c s="331" t="s">
        <v>204</v>
      </c>
      <c s="39">
        <v>0</v>
      </c>
      <c s="35">
        <v>0</v>
      </c>
      <c s="35">
        <f>G551+H551</f>
        <v>0</v>
      </c>
      <c s="175">
        <v>0</v>
      </c>
      <c s="218">
        <f>I551+J551</f>
        <v>0</v>
      </c>
      <c s="224">
        <v>0</v>
      </c>
      <c s="216">
        <f>K551+L551</f>
        <v>0</v>
      </c>
      <c s="224">
        <v>0</v>
      </c>
      <c s="219">
        <f>K551+N551</f>
        <v>0</v>
      </c>
      <c s="224">
        <v>0</v>
      </c>
      <c s="306">
        <f>M551+P551</f>
        <v>0</v>
      </c>
      <c s="224">
        <v>0</v>
      </c>
      <c s="306">
        <f>O551+R551</f>
        <v>0</v>
      </c>
      <c s="31" t="s">
        <v>486</v>
      </c>
      <c s="40">
        <v>150</v>
      </c>
      <c s="40"/>
    </row>
    <row r="552" spans="1:22" s="41" customFormat="1" ht="12.75" hidden="1">
      <c r="A552" s="292" t="s">
        <v>205</v>
      </c>
      <c s="36" t="s">
        <v>984</v>
      </c>
      <c s="36" t="s">
        <v>427</v>
      </c>
      <c s="36" t="s">
        <v>427</v>
      </c>
      <c s="86" t="s">
        <v>202</v>
      </c>
      <c s="331" t="s">
        <v>206</v>
      </c>
      <c s="39">
        <v>0</v>
      </c>
      <c s="35">
        <v>0</v>
      </c>
      <c s="35">
        <f>G552+H552</f>
        <v>0</v>
      </c>
      <c s="175">
        <v>0</v>
      </c>
      <c s="218">
        <f>I552+J552</f>
        <v>0</v>
      </c>
      <c s="224">
        <v>0</v>
      </c>
      <c s="216">
        <f>K552+L552</f>
        <v>0</v>
      </c>
      <c s="224">
        <v>0</v>
      </c>
      <c s="219">
        <f>K552+N552</f>
        <v>0</v>
      </c>
      <c s="224">
        <v>0</v>
      </c>
      <c s="306">
        <f>M552+P552</f>
        <v>0</v>
      </c>
      <c s="224">
        <v>0</v>
      </c>
      <c s="306">
        <f>O552+R552</f>
        <v>0</v>
      </c>
      <c s="31" t="s">
        <v>486</v>
      </c>
      <c s="40">
        <v>150</v>
      </c>
      <c s="40" t="s">
        <v>207</v>
      </c>
    </row>
    <row r="553" spans="1:22" s="41" customFormat="1" ht="12.75" hidden="1">
      <c r="A553" s="292" t="s">
        <v>208</v>
      </c>
      <c s="36" t="s">
        <v>984</v>
      </c>
      <c s="36" t="s">
        <v>427</v>
      </c>
      <c s="36" t="s">
        <v>427</v>
      </c>
      <c s="86" t="s">
        <v>209</v>
      </c>
      <c s="331"/>
      <c s="44">
        <f>G558+G557</f>
        <v>0</v>
      </c>
      <c s="37">
        <f>H558+H557</f>
        <v>0</v>
      </c>
      <c s="37">
        <f>I558+I557</f>
        <v>0</v>
      </c>
      <c s="173">
        <f>J558+J557</f>
        <v>1554</v>
      </c>
      <c s="222">
        <f>K558+K557+K554+K555+K556</f>
        <v>1554</v>
      </c>
      <c s="220">
        <f>L558+L557</f>
        <v>0</v>
      </c>
      <c s="220">
        <f t="shared" si="244" ref="M553:S553">M558+M557+M554+M555+M556</f>
        <v>1554</v>
      </c>
      <c s="220">
        <f t="shared" si="244"/>
        <v>-1554</v>
      </c>
      <c s="223">
        <f t="shared" si="244"/>
        <v>0</v>
      </c>
      <c s="220">
        <f t="shared" si="244"/>
        <v>0</v>
      </c>
      <c s="312">
        <f t="shared" si="244"/>
        <v>0</v>
      </c>
      <c s="220">
        <f t="shared" si="244"/>
        <v>0</v>
      </c>
      <c s="312">
        <f t="shared" si="244"/>
        <v>0</v>
      </c>
      <c s="31"/>
      <c s="40"/>
      <c s="40"/>
    </row>
    <row r="554" spans="1:22" s="41" customFormat="1" ht="12.75" hidden="1">
      <c r="A554" s="292" t="s">
        <v>972</v>
      </c>
      <c s="36" t="s">
        <v>984</v>
      </c>
      <c s="36" t="s">
        <v>427</v>
      </c>
      <c s="36" t="s">
        <v>427</v>
      </c>
      <c s="86" t="s">
        <v>209</v>
      </c>
      <c s="331" t="s">
        <v>685</v>
      </c>
      <c s="39">
        <v>0</v>
      </c>
      <c s="35">
        <v>0</v>
      </c>
      <c s="35">
        <f>G554+H554</f>
        <v>0</v>
      </c>
      <c s="175">
        <v>0</v>
      </c>
      <c s="218">
        <f>I554+J554</f>
        <v>0</v>
      </c>
      <c s="224">
        <v>0</v>
      </c>
      <c s="216">
        <f>K554+L554</f>
        <v>0</v>
      </c>
      <c s="224">
        <v>0</v>
      </c>
      <c s="219">
        <f>K554+N554</f>
        <v>0</v>
      </c>
      <c s="224">
        <v>0</v>
      </c>
      <c s="306">
        <f>M554+P554</f>
        <v>0</v>
      </c>
      <c s="224">
        <v>0</v>
      </c>
      <c s="306">
        <f>O554+R554</f>
        <v>0</v>
      </c>
      <c s="31" t="s">
        <v>486</v>
      </c>
      <c s="40">
        <v>936</v>
      </c>
      <c s="40"/>
    </row>
    <row r="555" spans="1:22" s="41" customFormat="1" ht="25.5" hidden="1">
      <c r="A555" s="292" t="s">
        <v>203</v>
      </c>
      <c s="36" t="s">
        <v>984</v>
      </c>
      <c s="36" t="s">
        <v>427</v>
      </c>
      <c s="36" t="s">
        <v>427</v>
      </c>
      <c s="86" t="s">
        <v>209</v>
      </c>
      <c s="331" t="s">
        <v>204</v>
      </c>
      <c s="39">
        <v>0</v>
      </c>
      <c s="35">
        <v>0</v>
      </c>
      <c s="35">
        <f>G555+H555</f>
        <v>0</v>
      </c>
      <c s="175">
        <v>0</v>
      </c>
      <c s="218">
        <f>I555+J555</f>
        <v>0</v>
      </c>
      <c s="224">
        <v>0</v>
      </c>
      <c s="216">
        <f>K555+L555</f>
        <v>0</v>
      </c>
      <c s="224">
        <v>0</v>
      </c>
      <c s="219">
        <f>K555+N555</f>
        <v>0</v>
      </c>
      <c s="224">
        <v>0</v>
      </c>
      <c s="306">
        <f>M555+P555</f>
        <v>0</v>
      </c>
      <c s="224">
        <v>0</v>
      </c>
      <c s="306">
        <f>O555+R555</f>
        <v>0</v>
      </c>
      <c s="31" t="s">
        <v>486</v>
      </c>
      <c s="40">
        <v>936</v>
      </c>
      <c s="40"/>
    </row>
    <row r="556" spans="1:22" s="41" customFormat="1" ht="12.75" hidden="1">
      <c r="A556" s="292" t="s">
        <v>205</v>
      </c>
      <c s="36" t="s">
        <v>984</v>
      </c>
      <c s="36" t="s">
        <v>427</v>
      </c>
      <c s="36" t="s">
        <v>427</v>
      </c>
      <c s="86" t="s">
        <v>209</v>
      </c>
      <c s="331" t="s">
        <v>206</v>
      </c>
      <c s="39">
        <v>0</v>
      </c>
      <c s="35">
        <v>0</v>
      </c>
      <c s="35">
        <f>G556+H556</f>
        <v>0</v>
      </c>
      <c s="175">
        <v>0</v>
      </c>
      <c s="218">
        <f>I556+J556</f>
        <v>0</v>
      </c>
      <c s="224">
        <v>0</v>
      </c>
      <c s="216">
        <f>K556+L556</f>
        <v>0</v>
      </c>
      <c s="224">
        <v>0</v>
      </c>
      <c s="219">
        <f>K556+N556</f>
        <v>0</v>
      </c>
      <c s="224">
        <v>0</v>
      </c>
      <c s="306">
        <f>M556+P556</f>
        <v>0</v>
      </c>
      <c s="224">
        <v>0</v>
      </c>
      <c s="306">
        <f>O556+R556</f>
        <v>0</v>
      </c>
      <c s="31" t="s">
        <v>486</v>
      </c>
      <c s="40">
        <v>936</v>
      </c>
      <c s="40"/>
    </row>
    <row r="557" spans="1:22" s="41" customFormat="1" ht="12.75" hidden="1">
      <c r="A557" s="292" t="s">
        <v>645</v>
      </c>
      <c s="36" t="s">
        <v>984</v>
      </c>
      <c s="36" t="s">
        <v>427</v>
      </c>
      <c s="36" t="s">
        <v>427</v>
      </c>
      <c s="86" t="s">
        <v>209</v>
      </c>
      <c s="331" t="s">
        <v>646</v>
      </c>
      <c s="39">
        <v>0</v>
      </c>
      <c s="35">
        <v>0</v>
      </c>
      <c s="35">
        <f>G557+H557</f>
        <v>0</v>
      </c>
      <c s="170">
        <v>1554</v>
      </c>
      <c s="218">
        <f>I557+J557</f>
        <v>1554</v>
      </c>
      <c s="216">
        <v>0</v>
      </c>
      <c s="216">
        <f>K557+L557</f>
        <v>1554</v>
      </c>
      <c s="220">
        <v>-1554</v>
      </c>
      <c s="219">
        <f>K557+N557</f>
        <v>0</v>
      </c>
      <c s="224">
        <v>0</v>
      </c>
      <c s="306">
        <f>O557+P557</f>
        <v>0</v>
      </c>
      <c s="224">
        <v>0</v>
      </c>
      <c s="306">
        <f>Q557+R557</f>
        <v>0</v>
      </c>
      <c s="31" t="s">
        <v>486</v>
      </c>
      <c s="40">
        <v>936</v>
      </c>
      <c s="40" t="s">
        <v>207</v>
      </c>
    </row>
    <row r="558" spans="1:22" s="33" customFormat="1" ht="12.75" hidden="1">
      <c r="A558" s="292" t="s">
        <v>23</v>
      </c>
      <c s="36" t="s">
        <v>984</v>
      </c>
      <c s="36" t="s">
        <v>427</v>
      </c>
      <c s="36" t="s">
        <v>427</v>
      </c>
      <c s="86" t="s">
        <v>210</v>
      </c>
      <c s="331" t="s">
        <v>24</v>
      </c>
      <c s="39"/>
      <c s="35"/>
      <c s="35">
        <f>G558+H558</f>
        <v>0</v>
      </c>
      <c s="170"/>
      <c s="218">
        <f>I558+J558</f>
        <v>0</v>
      </c>
      <c s="216"/>
      <c s="216">
        <f>K558+L558</f>
        <v>0</v>
      </c>
      <c s="216"/>
      <c s="219">
        <f>K558+N558</f>
        <v>0</v>
      </c>
      <c s="216"/>
      <c s="306">
        <f>M558+P558</f>
        <v>0</v>
      </c>
      <c s="216"/>
      <c s="306">
        <f>O558+R558</f>
        <v>0</v>
      </c>
      <c s="31"/>
      <c s="32"/>
      <c s="32"/>
    </row>
    <row r="559" spans="1:22" s="33" customFormat="1" ht="12.75" hidden="1">
      <c r="A559" s="292" t="s">
        <v>616</v>
      </c>
      <c s="36" t="s">
        <v>984</v>
      </c>
      <c s="36" t="s">
        <v>427</v>
      </c>
      <c s="36" t="s">
        <v>427</v>
      </c>
      <c s="86" t="s">
        <v>617</v>
      </c>
      <c s="331"/>
      <c s="39">
        <f t="shared" si="245" ref="G559:S559">G560</f>
        <v>0</v>
      </c>
      <c s="35">
        <f t="shared" si="245"/>
        <v>0</v>
      </c>
      <c s="35">
        <f t="shared" si="245"/>
        <v>0</v>
      </c>
      <c s="170">
        <f t="shared" si="245"/>
        <v>0</v>
      </c>
      <c s="218">
        <f t="shared" si="245"/>
        <v>0</v>
      </c>
      <c s="216">
        <f t="shared" si="245"/>
        <v>0</v>
      </c>
      <c s="216">
        <f t="shared" si="245"/>
        <v>0</v>
      </c>
      <c s="216">
        <f t="shared" si="245"/>
        <v>0</v>
      </c>
      <c s="219">
        <f t="shared" si="245"/>
        <v>0</v>
      </c>
      <c s="216">
        <f t="shared" si="245"/>
        <v>0</v>
      </c>
      <c s="306">
        <f t="shared" si="245"/>
        <v>0</v>
      </c>
      <c s="216">
        <f t="shared" si="245"/>
        <v>0</v>
      </c>
      <c s="306">
        <f t="shared" si="245"/>
        <v>0</v>
      </c>
      <c s="31"/>
      <c s="32"/>
      <c s="32"/>
    </row>
    <row r="560" spans="1:22" s="33" customFormat="1" ht="25.5" hidden="1">
      <c r="A560" s="292" t="s">
        <v>211</v>
      </c>
      <c s="36" t="s">
        <v>984</v>
      </c>
      <c s="36" t="s">
        <v>427</v>
      </c>
      <c s="36" t="s">
        <v>427</v>
      </c>
      <c s="86" t="s">
        <v>212</v>
      </c>
      <c s="331"/>
      <c s="44">
        <f t="shared" si="246" ref="G560:O560">G561+G563+G565+G562</f>
        <v>0</v>
      </c>
      <c s="37">
        <f t="shared" si="246"/>
        <v>0</v>
      </c>
      <c s="37">
        <f t="shared" si="246"/>
        <v>0</v>
      </c>
      <c s="173">
        <f t="shared" si="246"/>
        <v>0</v>
      </c>
      <c s="222">
        <f t="shared" si="246"/>
        <v>0</v>
      </c>
      <c s="220">
        <f>L561+L563+L565+L562</f>
        <v>0</v>
      </c>
      <c s="220">
        <f>M561+M563+M565+M562</f>
        <v>0</v>
      </c>
      <c s="220">
        <f t="shared" si="246"/>
        <v>0</v>
      </c>
      <c s="223">
        <f t="shared" si="246"/>
        <v>0</v>
      </c>
      <c s="220">
        <f>P561+P563+P565+P562</f>
        <v>0</v>
      </c>
      <c s="312">
        <f>Q561+Q563+Q565+Q562</f>
        <v>0</v>
      </c>
      <c s="220">
        <f>R561+R563+R565+R562</f>
        <v>0</v>
      </c>
      <c s="312">
        <f>S561+S563+S565+S562</f>
        <v>0</v>
      </c>
      <c s="31"/>
      <c s="32"/>
      <c s="32"/>
    </row>
    <row r="561" spans="1:22" s="33" customFormat="1" ht="12.75" hidden="1">
      <c r="A561" s="292" t="s">
        <v>213</v>
      </c>
      <c s="36" t="s">
        <v>984</v>
      </c>
      <c s="36" t="s">
        <v>427</v>
      </c>
      <c s="36" t="s">
        <v>427</v>
      </c>
      <c s="86" t="s">
        <v>212</v>
      </c>
      <c s="331" t="s">
        <v>852</v>
      </c>
      <c s="39"/>
      <c s="35"/>
      <c s="35">
        <f>G561+H561</f>
        <v>0</v>
      </c>
      <c s="170"/>
      <c s="218">
        <f>I561+J561</f>
        <v>0</v>
      </c>
      <c s="216"/>
      <c s="216">
        <f>K561+L561</f>
        <v>0</v>
      </c>
      <c s="216"/>
      <c s="219">
        <f>K561+N561</f>
        <v>0</v>
      </c>
      <c s="216"/>
      <c s="306">
        <f>M561+P561</f>
        <v>0</v>
      </c>
      <c s="216"/>
      <c s="306">
        <f>O561+R561</f>
        <v>0</v>
      </c>
      <c s="31"/>
      <c s="32"/>
      <c s="32"/>
    </row>
    <row r="562" spans="1:22" s="33" customFormat="1" ht="12.75" hidden="1">
      <c r="A562" s="292" t="s">
        <v>853</v>
      </c>
      <c s="36" t="s">
        <v>984</v>
      </c>
      <c s="36" t="s">
        <v>427</v>
      </c>
      <c s="36" t="s">
        <v>427</v>
      </c>
      <c s="86" t="s">
        <v>212</v>
      </c>
      <c s="331" t="s">
        <v>854</v>
      </c>
      <c s="39"/>
      <c s="35"/>
      <c s="35">
        <f>G562+H562</f>
        <v>0</v>
      </c>
      <c s="170"/>
      <c s="218">
        <f>I562+J562</f>
        <v>0</v>
      </c>
      <c s="216"/>
      <c s="216">
        <f>K562+L562</f>
        <v>0</v>
      </c>
      <c s="216"/>
      <c s="219">
        <f>K562+N562</f>
        <v>0</v>
      </c>
      <c s="216"/>
      <c s="306">
        <f>M562+P562</f>
        <v>0</v>
      </c>
      <c s="216"/>
      <c s="306">
        <f>O562+R562</f>
        <v>0</v>
      </c>
      <c s="31"/>
      <c s="32"/>
      <c s="32"/>
    </row>
    <row r="563" spans="1:22" s="33" customFormat="1" ht="25.5" hidden="1">
      <c r="A563" s="292" t="s">
        <v>1047</v>
      </c>
      <c s="36" t="s">
        <v>984</v>
      </c>
      <c s="36" t="s">
        <v>427</v>
      </c>
      <c s="36" t="s">
        <v>427</v>
      </c>
      <c s="86" t="s">
        <v>214</v>
      </c>
      <c s="331"/>
      <c s="44">
        <f t="shared" si="247" ref="G563:S563">G564</f>
        <v>0</v>
      </c>
      <c s="37">
        <f t="shared" si="247"/>
        <v>0</v>
      </c>
      <c s="37">
        <f t="shared" si="247"/>
        <v>0</v>
      </c>
      <c s="173">
        <f t="shared" si="247"/>
        <v>0</v>
      </c>
      <c s="222">
        <f t="shared" si="247"/>
        <v>0</v>
      </c>
      <c s="220">
        <f t="shared" si="247"/>
        <v>0</v>
      </c>
      <c s="220">
        <f t="shared" si="247"/>
        <v>0</v>
      </c>
      <c s="220">
        <f t="shared" si="247"/>
        <v>0</v>
      </c>
      <c s="223">
        <f t="shared" si="247"/>
        <v>0</v>
      </c>
      <c s="220">
        <f t="shared" si="247"/>
        <v>0</v>
      </c>
      <c s="312">
        <f t="shared" si="247"/>
        <v>0</v>
      </c>
      <c s="220">
        <f t="shared" si="247"/>
        <v>0</v>
      </c>
      <c s="312">
        <f t="shared" si="247"/>
        <v>0</v>
      </c>
      <c s="31"/>
      <c s="32"/>
      <c s="32"/>
    </row>
    <row r="564" spans="1:22" s="33" customFormat="1" ht="12.75" hidden="1">
      <c r="A564" s="292" t="s">
        <v>851</v>
      </c>
      <c s="36" t="s">
        <v>984</v>
      </c>
      <c s="36" t="s">
        <v>427</v>
      </c>
      <c s="36" t="s">
        <v>427</v>
      </c>
      <c s="86" t="s">
        <v>214</v>
      </c>
      <c s="331" t="s">
        <v>852</v>
      </c>
      <c s="39"/>
      <c s="35"/>
      <c s="35">
        <f>G564+H564</f>
        <v>0</v>
      </c>
      <c s="170"/>
      <c s="218">
        <f>I564+J564</f>
        <v>0</v>
      </c>
      <c s="216"/>
      <c s="216">
        <f>K564+L564</f>
        <v>0</v>
      </c>
      <c s="216"/>
      <c s="219">
        <f>K564+N564</f>
        <v>0</v>
      </c>
      <c s="216"/>
      <c s="306">
        <f>M564+P564</f>
        <v>0</v>
      </c>
      <c s="216"/>
      <c s="306">
        <f>O564+R564</f>
        <v>0</v>
      </c>
      <c s="31"/>
      <c s="32"/>
      <c s="32"/>
    </row>
    <row r="565" spans="1:22" s="33" customFormat="1" ht="12.75" hidden="1">
      <c r="A565" s="292" t="s">
        <v>853</v>
      </c>
      <c s="36" t="s">
        <v>984</v>
      </c>
      <c s="36" t="s">
        <v>427</v>
      </c>
      <c s="36" t="s">
        <v>427</v>
      </c>
      <c s="86" t="s">
        <v>215</v>
      </c>
      <c s="331" t="s">
        <v>852</v>
      </c>
      <c s="39"/>
      <c s="35"/>
      <c s="35">
        <f>G565+H565</f>
        <v>0</v>
      </c>
      <c s="170"/>
      <c s="218">
        <f>I565+J565</f>
        <v>0</v>
      </c>
      <c s="216"/>
      <c s="216">
        <f>K565+L565</f>
        <v>0</v>
      </c>
      <c s="216"/>
      <c s="219">
        <f>K565+N565</f>
        <v>0</v>
      </c>
      <c s="216"/>
      <c s="306">
        <f>M565+P565</f>
        <v>0</v>
      </c>
      <c s="216"/>
      <c s="306">
        <f>O565+R565</f>
        <v>0</v>
      </c>
      <c s="31"/>
      <c s="32"/>
      <c s="32"/>
    </row>
    <row r="566" spans="1:22" s="41" customFormat="1" ht="12.75">
      <c r="A566" s="292" t="s">
        <v>643</v>
      </c>
      <c s="36" t="s">
        <v>984</v>
      </c>
      <c s="36" t="s">
        <v>427</v>
      </c>
      <c s="36" t="s">
        <v>427</v>
      </c>
      <c s="328" t="s">
        <v>644</v>
      </c>
      <c s="331"/>
      <c s="44">
        <f>G569+G572+G567</f>
        <v>300</v>
      </c>
      <c s="44">
        <f>H569+H572+H567</f>
        <v>-50</v>
      </c>
      <c s="44">
        <f>I569+I572+I567</f>
        <v>250</v>
      </c>
      <c s="181">
        <f>J569+J572+J567</f>
        <v>145</v>
      </c>
      <c s="222">
        <f>K569+K572+K567+K574</f>
        <v>395</v>
      </c>
      <c s="227">
        <f>L569+L572+L567</f>
        <v>0</v>
      </c>
      <c s="227">
        <f t="shared" si="248" ref="M566:S566">M569+M572+M567+M574</f>
        <v>395</v>
      </c>
      <c s="227">
        <f t="shared" si="248"/>
        <v>165</v>
      </c>
      <c s="227">
        <f t="shared" si="248"/>
        <v>560</v>
      </c>
      <c s="227">
        <f t="shared" si="248"/>
        <v>0</v>
      </c>
      <c s="323">
        <f t="shared" si="248"/>
        <v>560</v>
      </c>
      <c s="227">
        <f t="shared" si="248"/>
        <v>0</v>
      </c>
      <c s="323">
        <f t="shared" si="248"/>
        <v>560</v>
      </c>
      <c s="31"/>
      <c s="40"/>
      <c s="40"/>
    </row>
    <row r="567" spans="1:22" s="41" customFormat="1" ht="12.75">
      <c r="A567" s="298" t="s">
        <v>855</v>
      </c>
      <c s="36" t="s">
        <v>984</v>
      </c>
      <c s="36" t="s">
        <v>427</v>
      </c>
      <c s="36" t="s">
        <v>427</v>
      </c>
      <c s="328" t="s">
        <v>355</v>
      </c>
      <c s="331"/>
      <c s="44">
        <f>G568</f>
        <v>0</v>
      </c>
      <c s="44">
        <f t="shared" si="249" ref="H567:S567">H568</f>
        <v>0</v>
      </c>
      <c s="44">
        <f t="shared" si="249"/>
        <v>0</v>
      </c>
      <c s="181">
        <f t="shared" si="249"/>
        <v>0</v>
      </c>
      <c s="222">
        <f t="shared" si="249"/>
        <v>0</v>
      </c>
      <c s="227">
        <f t="shared" si="249"/>
        <v>0</v>
      </c>
      <c s="227">
        <f t="shared" si="249"/>
        <v>0</v>
      </c>
      <c s="227">
        <f t="shared" si="249"/>
        <v>250</v>
      </c>
      <c s="245">
        <f t="shared" si="249"/>
        <v>250</v>
      </c>
      <c s="227">
        <f t="shared" si="249"/>
        <v>0</v>
      </c>
      <c s="323">
        <f t="shared" si="249"/>
        <v>250</v>
      </c>
      <c s="227">
        <f t="shared" si="249"/>
        <v>0</v>
      </c>
      <c s="323">
        <f t="shared" si="249"/>
        <v>250</v>
      </c>
      <c s="31"/>
      <c s="40"/>
      <c s="40"/>
    </row>
    <row r="568" spans="1:22" s="41" customFormat="1" ht="12.75">
      <c r="A568" s="292" t="s">
        <v>972</v>
      </c>
      <c s="36" t="s">
        <v>984</v>
      </c>
      <c s="36" t="s">
        <v>427</v>
      </c>
      <c s="36" t="s">
        <v>427</v>
      </c>
      <c s="328" t="s">
        <v>355</v>
      </c>
      <c s="331" t="s">
        <v>685</v>
      </c>
      <c s="39">
        <v>0</v>
      </c>
      <c s="39">
        <v>0</v>
      </c>
      <c s="35">
        <f>G568+H568</f>
        <v>0</v>
      </c>
      <c s="175">
        <v>0</v>
      </c>
      <c s="218">
        <f>I568+J568</f>
        <v>0</v>
      </c>
      <c s="224">
        <v>0</v>
      </c>
      <c s="216">
        <f>K568+L568</f>
        <v>0</v>
      </c>
      <c s="224">
        <v>250</v>
      </c>
      <c s="219">
        <f>K568+N568</f>
        <v>250</v>
      </c>
      <c s="224">
        <v>0</v>
      </c>
      <c s="306">
        <f>O568+P568</f>
        <v>250</v>
      </c>
      <c s="224">
        <v>0</v>
      </c>
      <c s="306">
        <f>Q568+R568</f>
        <v>250</v>
      </c>
      <c s="31"/>
      <c s="40"/>
      <c s="40"/>
    </row>
    <row r="569" spans="1:22" s="41" customFormat="1" ht="38.25" hidden="1">
      <c r="A569" s="292" t="s">
        <v>216</v>
      </c>
      <c s="36" t="s">
        <v>984</v>
      </c>
      <c s="36" t="s">
        <v>427</v>
      </c>
      <c s="36" t="s">
        <v>427</v>
      </c>
      <c s="328" t="s">
        <v>355</v>
      </c>
      <c s="331"/>
      <c s="44">
        <f>G571</f>
        <v>300</v>
      </c>
      <c s="37">
        <f>H571</f>
        <v>-50</v>
      </c>
      <c s="37">
        <f>I571</f>
        <v>250</v>
      </c>
      <c s="173">
        <f>J571</f>
        <v>145</v>
      </c>
      <c s="222">
        <f>K571+K570</f>
        <v>395</v>
      </c>
      <c s="220">
        <f>L571</f>
        <v>0</v>
      </c>
      <c s="220">
        <f t="shared" si="250" ref="M569:S569">M571+M570</f>
        <v>395</v>
      </c>
      <c s="220">
        <f t="shared" si="250"/>
        <v>-395</v>
      </c>
      <c s="223">
        <f t="shared" si="250"/>
        <v>0</v>
      </c>
      <c s="220">
        <f t="shared" si="250"/>
        <v>0</v>
      </c>
      <c s="312">
        <f t="shared" si="250"/>
        <v>0</v>
      </c>
      <c s="220">
        <f t="shared" si="250"/>
        <v>0</v>
      </c>
      <c s="312">
        <f t="shared" si="250"/>
        <v>0</v>
      </c>
      <c s="31"/>
      <c s="40"/>
      <c s="40"/>
    </row>
    <row r="570" spans="1:22" s="41" customFormat="1" ht="12.75" hidden="1">
      <c r="A570" s="292" t="s">
        <v>972</v>
      </c>
      <c s="36" t="s">
        <v>984</v>
      </c>
      <c s="36" t="s">
        <v>427</v>
      </c>
      <c s="36" t="s">
        <v>427</v>
      </c>
      <c s="328" t="s">
        <v>355</v>
      </c>
      <c s="331" t="s">
        <v>685</v>
      </c>
      <c s="39">
        <v>0</v>
      </c>
      <c s="39">
        <v>0</v>
      </c>
      <c s="35">
        <f>G570+H570</f>
        <v>0</v>
      </c>
      <c s="175">
        <v>0</v>
      </c>
      <c s="218">
        <f>I570+J570</f>
        <v>0</v>
      </c>
      <c s="224">
        <v>0</v>
      </c>
      <c s="216">
        <f>K570+L570</f>
        <v>0</v>
      </c>
      <c s="224">
        <v>0</v>
      </c>
      <c s="219">
        <f>K570+N570</f>
        <v>0</v>
      </c>
      <c s="224">
        <v>0</v>
      </c>
      <c s="306">
        <f>M570+P570</f>
        <v>0</v>
      </c>
      <c s="224">
        <v>0</v>
      </c>
      <c s="306">
        <f>O570+R570</f>
        <v>0</v>
      </c>
      <c s="31"/>
      <c s="40"/>
      <c s="40"/>
    </row>
    <row r="571" spans="1:22" s="41" customFormat="1" ht="12.75" hidden="1">
      <c r="A571" s="293" t="s">
        <v>645</v>
      </c>
      <c s="36" t="s">
        <v>984</v>
      </c>
      <c s="36" t="s">
        <v>427</v>
      </c>
      <c s="36" t="s">
        <v>427</v>
      </c>
      <c s="328" t="s">
        <v>355</v>
      </c>
      <c s="331" t="s">
        <v>646</v>
      </c>
      <c s="39">
        <v>300</v>
      </c>
      <c s="35">
        <v>-50</v>
      </c>
      <c s="35">
        <f>G571+H571</f>
        <v>250</v>
      </c>
      <c s="170">
        <v>145</v>
      </c>
      <c s="218">
        <f>I571+J571</f>
        <v>395</v>
      </c>
      <c s="216">
        <v>0</v>
      </c>
      <c s="216">
        <f>K571+L571</f>
        <v>395</v>
      </c>
      <c s="220">
        <v>-395</v>
      </c>
      <c s="219">
        <f>K571+N571</f>
        <v>0</v>
      </c>
      <c s="224">
        <v>0</v>
      </c>
      <c s="306">
        <f>O571+P571</f>
        <v>0</v>
      </c>
      <c s="224">
        <v>0</v>
      </c>
      <c s="306">
        <f>Q571+R571</f>
        <v>0</v>
      </c>
      <c s="31"/>
      <c s="40"/>
      <c s="40"/>
    </row>
    <row r="572" spans="1:22" s="41" customFormat="1" ht="25.5">
      <c r="A572" s="298" t="s">
        <v>411</v>
      </c>
      <c s="36" t="s">
        <v>984</v>
      </c>
      <c s="36" t="s">
        <v>427</v>
      </c>
      <c s="36" t="s">
        <v>427</v>
      </c>
      <c s="328" t="s">
        <v>410</v>
      </c>
      <c s="331"/>
      <c s="44">
        <f t="shared" si="251" ref="G572:S574">G573</f>
        <v>0</v>
      </c>
      <c s="37">
        <f t="shared" si="251"/>
        <v>0</v>
      </c>
      <c s="37">
        <f t="shared" si="251"/>
        <v>0</v>
      </c>
      <c s="173">
        <f t="shared" si="251"/>
        <v>0</v>
      </c>
      <c s="222">
        <f t="shared" si="251"/>
        <v>0</v>
      </c>
      <c s="220">
        <f t="shared" si="251"/>
        <v>0</v>
      </c>
      <c s="220">
        <f t="shared" si="251"/>
        <v>0</v>
      </c>
      <c s="220">
        <f t="shared" si="251"/>
        <v>300</v>
      </c>
      <c s="223">
        <f t="shared" si="251"/>
        <v>300</v>
      </c>
      <c s="220">
        <f t="shared" si="251"/>
        <v>0</v>
      </c>
      <c s="312">
        <f t="shared" si="251"/>
        <v>300</v>
      </c>
      <c s="220">
        <f t="shared" si="251"/>
        <v>0</v>
      </c>
      <c s="312">
        <f t="shared" si="251"/>
        <v>300</v>
      </c>
      <c s="31"/>
      <c s="40"/>
      <c s="40"/>
    </row>
    <row r="573" spans="1:22" s="41" customFormat="1" ht="12.75">
      <c r="A573" s="292" t="s">
        <v>972</v>
      </c>
      <c s="36" t="s">
        <v>984</v>
      </c>
      <c s="36" t="s">
        <v>427</v>
      </c>
      <c s="36" t="s">
        <v>427</v>
      </c>
      <c s="328" t="s">
        <v>410</v>
      </c>
      <c s="331" t="s">
        <v>685</v>
      </c>
      <c s="39">
        <v>0</v>
      </c>
      <c s="39">
        <v>0</v>
      </c>
      <c s="35">
        <f>G573+H573</f>
        <v>0</v>
      </c>
      <c s="175">
        <v>0</v>
      </c>
      <c s="218">
        <f>I573+J573</f>
        <v>0</v>
      </c>
      <c s="224">
        <v>0</v>
      </c>
      <c s="216">
        <f>K573+L573</f>
        <v>0</v>
      </c>
      <c s="224">
        <v>300</v>
      </c>
      <c s="219">
        <f>K573+N573</f>
        <v>300</v>
      </c>
      <c s="224">
        <v>0</v>
      </c>
      <c s="306">
        <f>O573+P573</f>
        <v>300</v>
      </c>
      <c s="224">
        <v>0</v>
      </c>
      <c s="306">
        <f>Q573+R573</f>
        <v>300</v>
      </c>
      <c s="31"/>
      <c s="40"/>
      <c s="40"/>
    </row>
    <row r="574" spans="1:22" s="41" customFormat="1" ht="25.5">
      <c r="A574" s="298" t="s">
        <v>120</v>
      </c>
      <c s="36" t="s">
        <v>984</v>
      </c>
      <c s="36" t="s">
        <v>427</v>
      </c>
      <c s="36" t="s">
        <v>427</v>
      </c>
      <c s="328" t="s">
        <v>119</v>
      </c>
      <c s="331"/>
      <c s="44">
        <f t="shared" si="251"/>
        <v>0</v>
      </c>
      <c s="37">
        <f t="shared" si="251"/>
        <v>0</v>
      </c>
      <c s="37">
        <f t="shared" si="251"/>
        <v>0</v>
      </c>
      <c s="173">
        <f t="shared" si="251"/>
        <v>0</v>
      </c>
      <c s="222">
        <f t="shared" si="251"/>
        <v>0</v>
      </c>
      <c s="220">
        <f t="shared" si="251"/>
        <v>0</v>
      </c>
      <c s="220">
        <f t="shared" si="251"/>
        <v>0</v>
      </c>
      <c s="220">
        <f t="shared" si="251"/>
        <v>10</v>
      </c>
      <c s="223">
        <f t="shared" si="251"/>
        <v>10</v>
      </c>
      <c s="220">
        <f t="shared" si="251"/>
        <v>0</v>
      </c>
      <c s="312">
        <f t="shared" si="251"/>
        <v>10</v>
      </c>
      <c s="220">
        <f t="shared" si="251"/>
        <v>0</v>
      </c>
      <c s="312">
        <f t="shared" si="251"/>
        <v>10</v>
      </c>
      <c s="31"/>
      <c s="40"/>
      <c s="40"/>
    </row>
    <row r="575" spans="1:22" s="41" customFormat="1" ht="12.75">
      <c r="A575" s="292" t="s">
        <v>972</v>
      </c>
      <c s="36" t="s">
        <v>984</v>
      </c>
      <c s="36" t="s">
        <v>427</v>
      </c>
      <c s="36" t="s">
        <v>427</v>
      </c>
      <c s="328" t="s">
        <v>119</v>
      </c>
      <c s="331" t="s">
        <v>685</v>
      </c>
      <c s="39">
        <v>0</v>
      </c>
      <c s="39">
        <v>0</v>
      </c>
      <c s="35">
        <f>G575+H575</f>
        <v>0</v>
      </c>
      <c s="175">
        <v>0</v>
      </c>
      <c s="218">
        <f>I575+J575</f>
        <v>0</v>
      </c>
      <c s="224">
        <v>0</v>
      </c>
      <c s="216">
        <f>K575+L575</f>
        <v>0</v>
      </c>
      <c s="224">
        <v>10</v>
      </c>
      <c s="219">
        <f>K575+N575</f>
        <v>10</v>
      </c>
      <c s="224">
        <v>0</v>
      </c>
      <c s="306">
        <f>O575+P575</f>
        <v>10</v>
      </c>
      <c s="224">
        <v>0</v>
      </c>
      <c s="306">
        <f>Q575+R575</f>
        <v>10</v>
      </c>
      <c s="31"/>
      <c s="40"/>
      <c s="40"/>
    </row>
    <row r="576" spans="1:22" s="41" customFormat="1" ht="12.75">
      <c r="A576" s="291" t="s">
        <v>451</v>
      </c>
      <c s="34" t="s">
        <v>984</v>
      </c>
      <c s="34" t="s">
        <v>427</v>
      </c>
      <c s="34" t="s">
        <v>435</v>
      </c>
      <c s="329"/>
      <c s="333"/>
      <c s="44">
        <f t="shared" si="252" ref="G576:O576">G580+G591+G599+G605+G577</f>
        <v>9801.2999999999993</v>
      </c>
      <c s="37">
        <f t="shared" si="252"/>
        <v>627.11000000000001</v>
      </c>
      <c s="37">
        <f t="shared" si="252"/>
        <v>10428.41</v>
      </c>
      <c s="173">
        <f t="shared" si="252"/>
        <v>0</v>
      </c>
      <c s="222">
        <f t="shared" si="252"/>
        <v>10428.41</v>
      </c>
      <c s="220">
        <f>L580+L591+L599+L605+L577</f>
        <v>0</v>
      </c>
      <c s="220">
        <f>M580+M591+M599+M605+M577</f>
        <v>10428.41</v>
      </c>
      <c s="220">
        <f t="shared" si="252"/>
        <v>-64.409999999999854</v>
      </c>
      <c s="223">
        <f t="shared" si="252"/>
        <v>10364</v>
      </c>
      <c s="220">
        <f>P580+P591+P599+P605+P577</f>
        <v>5862.6299600000002</v>
      </c>
      <c s="312">
        <f>Q580+Q591+Q599+Q605+Q577</f>
        <v>16226.62996</v>
      </c>
      <c s="220">
        <f>R580+R591+R599+R605+R577</f>
        <v>-171.40000000000001</v>
      </c>
      <c s="312">
        <f>S580+S591+S599+S605+S577</f>
        <v>16055.229960000001</v>
      </c>
      <c s="31"/>
      <c s="40"/>
      <c s="40"/>
    </row>
    <row r="577" spans="1:22" s="33" customFormat="1" ht="12.75" hidden="1">
      <c r="A577" s="291" t="s">
        <v>10</v>
      </c>
      <c s="34" t="s">
        <v>984</v>
      </c>
      <c s="34" t="s">
        <v>427</v>
      </c>
      <c s="34" t="s">
        <v>435</v>
      </c>
      <c s="329" t="s">
        <v>11</v>
      </c>
      <c s="333"/>
      <c s="44">
        <f>G578</f>
        <v>0</v>
      </c>
      <c s="37">
        <f t="shared" si="253" ref="G577:S578">H578</f>
        <v>0</v>
      </c>
      <c s="37">
        <f t="shared" si="253"/>
        <v>0</v>
      </c>
      <c s="173">
        <f t="shared" si="253"/>
        <v>0</v>
      </c>
      <c s="222">
        <f t="shared" si="253"/>
        <v>0</v>
      </c>
      <c s="220">
        <f t="shared" si="253"/>
        <v>0</v>
      </c>
      <c s="220">
        <f t="shared" si="253"/>
        <v>0</v>
      </c>
      <c s="220">
        <f t="shared" si="253"/>
        <v>0</v>
      </c>
      <c s="223">
        <f t="shared" si="253"/>
        <v>0</v>
      </c>
      <c s="220">
        <f t="shared" si="253"/>
        <v>0</v>
      </c>
      <c s="312">
        <f t="shared" si="253"/>
        <v>0</v>
      </c>
      <c s="220">
        <f t="shared" si="253"/>
        <v>0</v>
      </c>
      <c s="312">
        <f t="shared" si="253"/>
        <v>0</v>
      </c>
      <c s="31"/>
      <c s="32"/>
      <c s="32"/>
    </row>
    <row r="578" spans="1:22" s="33" customFormat="1" ht="51" hidden="1">
      <c r="A578" s="292" t="s">
        <v>217</v>
      </c>
      <c s="36" t="s">
        <v>984</v>
      </c>
      <c s="36" t="s">
        <v>427</v>
      </c>
      <c s="36" t="s">
        <v>435</v>
      </c>
      <c s="86" t="s">
        <v>218</v>
      </c>
      <c s="331"/>
      <c s="44">
        <f t="shared" si="253"/>
        <v>0</v>
      </c>
      <c s="37">
        <f t="shared" si="253"/>
        <v>0</v>
      </c>
      <c s="37">
        <f t="shared" si="253"/>
        <v>0</v>
      </c>
      <c s="173">
        <f t="shared" si="253"/>
        <v>0</v>
      </c>
      <c s="222">
        <f t="shared" si="253"/>
        <v>0</v>
      </c>
      <c s="220">
        <f t="shared" si="253"/>
        <v>0</v>
      </c>
      <c s="220">
        <f t="shared" si="253"/>
        <v>0</v>
      </c>
      <c s="220">
        <f t="shared" si="253"/>
        <v>0</v>
      </c>
      <c s="223">
        <f t="shared" si="253"/>
        <v>0</v>
      </c>
      <c s="220">
        <f t="shared" si="253"/>
        <v>0</v>
      </c>
      <c s="312">
        <f t="shared" si="253"/>
        <v>0</v>
      </c>
      <c s="220">
        <f t="shared" si="253"/>
        <v>0</v>
      </c>
      <c s="312">
        <f t="shared" si="253"/>
        <v>0</v>
      </c>
      <c s="31"/>
      <c s="32"/>
      <c s="32"/>
    </row>
    <row r="579" spans="1:22" s="33" customFormat="1" ht="12.75" hidden="1">
      <c r="A579" s="292" t="s">
        <v>590</v>
      </c>
      <c s="36" t="s">
        <v>984</v>
      </c>
      <c s="36" t="s">
        <v>427</v>
      </c>
      <c s="36" t="s">
        <v>435</v>
      </c>
      <c s="86" t="s">
        <v>218</v>
      </c>
      <c s="331" t="s">
        <v>591</v>
      </c>
      <c s="44"/>
      <c s="37"/>
      <c s="35">
        <f>G579+H579</f>
        <v>0</v>
      </c>
      <c s="173"/>
      <c s="218">
        <f>I579+J579</f>
        <v>0</v>
      </c>
      <c s="220"/>
      <c s="216">
        <f>K579+L579</f>
        <v>0</v>
      </c>
      <c s="220"/>
      <c s="219">
        <f>K579+N579</f>
        <v>0</v>
      </c>
      <c s="220"/>
      <c s="306">
        <f>M579+P579</f>
        <v>0</v>
      </c>
      <c s="220"/>
      <c s="306">
        <f>O579+R579</f>
        <v>0</v>
      </c>
      <c s="31"/>
      <c s="32"/>
      <c s="32"/>
    </row>
    <row r="580" spans="1:22" s="41" customFormat="1" ht="38.25">
      <c r="A580" s="292" t="s">
        <v>975</v>
      </c>
      <c s="36" t="s">
        <v>984</v>
      </c>
      <c s="36" t="s">
        <v>427</v>
      </c>
      <c s="36" t="s">
        <v>435</v>
      </c>
      <c s="330" t="s">
        <v>15</v>
      </c>
      <c s="331"/>
      <c s="39">
        <f t="shared" si="254" ref="G580:S580">G581</f>
        <v>2389</v>
      </c>
      <c s="35">
        <f t="shared" si="254"/>
        <v>151.41</v>
      </c>
      <c s="35">
        <f t="shared" si="254"/>
        <v>2540.4099999999999</v>
      </c>
      <c s="170">
        <f t="shared" si="254"/>
        <v>0</v>
      </c>
      <c s="218">
        <f t="shared" si="254"/>
        <v>2540.4099999999999</v>
      </c>
      <c s="216">
        <f t="shared" si="254"/>
        <v>0</v>
      </c>
      <c s="216">
        <f t="shared" si="254"/>
        <v>2540.4099999999999</v>
      </c>
      <c s="216">
        <f t="shared" si="254"/>
        <v>-1229.4099999999999</v>
      </c>
      <c s="219">
        <f t="shared" si="254"/>
        <v>1311</v>
      </c>
      <c s="216">
        <f t="shared" si="254"/>
        <v>0</v>
      </c>
      <c s="306">
        <f t="shared" si="254"/>
        <v>1311</v>
      </c>
      <c s="216">
        <f t="shared" si="254"/>
        <v>0</v>
      </c>
      <c s="306">
        <f t="shared" si="254"/>
        <v>1311</v>
      </c>
      <c s="31"/>
      <c s="40"/>
      <c s="40"/>
    </row>
    <row r="581" spans="1:22" s="41" customFormat="1" ht="12.75">
      <c r="A581" s="292" t="s">
        <v>16</v>
      </c>
      <c s="36" t="s">
        <v>984</v>
      </c>
      <c s="36" t="s">
        <v>427</v>
      </c>
      <c s="36" t="s">
        <v>435</v>
      </c>
      <c s="330" t="s">
        <v>17</v>
      </c>
      <c s="331"/>
      <c s="39">
        <f>G587+G588</f>
        <v>2389</v>
      </c>
      <c s="35">
        <f>H587+H588</f>
        <v>151.41</v>
      </c>
      <c s="35">
        <f>I587+I588</f>
        <v>2540.4099999999999</v>
      </c>
      <c s="170">
        <f>J587+J588</f>
        <v>0</v>
      </c>
      <c s="218">
        <f>K587+K582+K583+K584+K585+K586+K589+K590</f>
        <v>2540.4099999999999</v>
      </c>
      <c s="216">
        <f>L587+L588</f>
        <v>0</v>
      </c>
      <c s="216">
        <f t="shared" si="255" ref="M581:S581">M587+M582+M583+M584+M585+M586+M589+M590</f>
        <v>2540.4099999999999</v>
      </c>
      <c s="216">
        <f t="shared" si="255"/>
        <v>-1229.4099999999999</v>
      </c>
      <c s="219">
        <f t="shared" si="255"/>
        <v>1311</v>
      </c>
      <c s="216">
        <f t="shared" si="255"/>
        <v>0</v>
      </c>
      <c s="306">
        <f t="shared" si="255"/>
        <v>1311</v>
      </c>
      <c s="216">
        <f t="shared" si="255"/>
        <v>0</v>
      </c>
      <c s="306">
        <f t="shared" si="255"/>
        <v>1311</v>
      </c>
      <c s="31"/>
      <c s="40"/>
      <c s="40"/>
    </row>
    <row r="582" spans="1:22" s="41" customFormat="1" ht="12.75">
      <c r="A582" s="292" t="s">
        <v>689</v>
      </c>
      <c s="36" t="s">
        <v>984</v>
      </c>
      <c s="36" t="s">
        <v>427</v>
      </c>
      <c s="36" t="s">
        <v>435</v>
      </c>
      <c s="330" t="s">
        <v>17</v>
      </c>
      <c s="331" t="s">
        <v>690</v>
      </c>
      <c s="35">
        <v>0</v>
      </c>
      <c s="35">
        <v>0</v>
      </c>
      <c s="35">
        <f t="shared" si="256" ref="I582:I590">G582+H582</f>
        <v>0</v>
      </c>
      <c s="170">
        <v>0</v>
      </c>
      <c s="218">
        <f t="shared" si="257" ref="K582:K590">I582+J582</f>
        <v>0</v>
      </c>
      <c s="216">
        <v>0</v>
      </c>
      <c s="216">
        <f t="shared" si="258" ref="M582:M590">K582+L582</f>
        <v>0</v>
      </c>
      <c s="216">
        <v>1311</v>
      </c>
      <c s="219">
        <f t="shared" si="259" ref="O582:O590">K582+N582</f>
        <v>1311</v>
      </c>
      <c s="224">
        <v>0</v>
      </c>
      <c s="306">
        <f>O582+P582</f>
        <v>1311</v>
      </c>
      <c s="224">
        <v>0</v>
      </c>
      <c s="306">
        <f>Q582+R582</f>
        <v>1311</v>
      </c>
      <c s="31"/>
      <c s="40"/>
      <c s="40"/>
    </row>
    <row r="583" spans="1:22" s="41" customFormat="1" ht="12.75" hidden="1">
      <c r="A583" s="292" t="s">
        <v>691</v>
      </c>
      <c s="36" t="s">
        <v>984</v>
      </c>
      <c s="36" t="s">
        <v>427</v>
      </c>
      <c s="36" t="s">
        <v>435</v>
      </c>
      <c s="330" t="s">
        <v>17</v>
      </c>
      <c s="331" t="s">
        <v>692</v>
      </c>
      <c s="35">
        <v>0</v>
      </c>
      <c s="35">
        <v>0</v>
      </c>
      <c s="35">
        <f t="shared" si="256"/>
        <v>0</v>
      </c>
      <c s="170">
        <v>0</v>
      </c>
      <c s="218">
        <f t="shared" si="257"/>
        <v>0</v>
      </c>
      <c s="216">
        <v>0</v>
      </c>
      <c s="216">
        <f t="shared" si="258"/>
        <v>0</v>
      </c>
      <c s="216">
        <v>0</v>
      </c>
      <c s="219">
        <f t="shared" si="259"/>
        <v>0</v>
      </c>
      <c s="216">
        <v>0</v>
      </c>
      <c s="306">
        <f t="shared" si="260" ref="Q583:Q590">M583+P583</f>
        <v>0</v>
      </c>
      <c s="216">
        <v>0</v>
      </c>
      <c s="306">
        <f>O583+R583</f>
        <v>0</v>
      </c>
      <c s="31"/>
      <c s="40"/>
      <c s="40"/>
    </row>
    <row r="584" spans="1:22" s="41" customFormat="1" ht="25.5" hidden="1">
      <c r="A584" s="292" t="s">
        <v>693</v>
      </c>
      <c s="36" t="s">
        <v>984</v>
      </c>
      <c s="36" t="s">
        <v>427</v>
      </c>
      <c s="36" t="s">
        <v>435</v>
      </c>
      <c s="330" t="s">
        <v>17</v>
      </c>
      <c s="331" t="s">
        <v>694</v>
      </c>
      <c s="35">
        <v>0</v>
      </c>
      <c s="35">
        <v>0</v>
      </c>
      <c s="35">
        <f t="shared" si="256"/>
        <v>0</v>
      </c>
      <c s="170">
        <v>0</v>
      </c>
      <c s="218">
        <f t="shared" si="257"/>
        <v>0</v>
      </c>
      <c s="216">
        <v>0</v>
      </c>
      <c s="216">
        <f t="shared" si="258"/>
        <v>0</v>
      </c>
      <c s="216">
        <v>0</v>
      </c>
      <c s="219">
        <f t="shared" si="259"/>
        <v>0</v>
      </c>
      <c s="216">
        <v>0</v>
      </c>
      <c s="306">
        <f t="shared" si="260"/>
        <v>0</v>
      </c>
      <c s="216">
        <v>0</v>
      </c>
      <c s="306">
        <f>O584+R584</f>
        <v>0</v>
      </c>
      <c s="31"/>
      <c s="40"/>
      <c s="40"/>
    </row>
    <row r="585" spans="1:22" s="41" customFormat="1" ht="25.5" hidden="1">
      <c r="A585" s="292" t="s">
        <v>695</v>
      </c>
      <c s="36" t="s">
        <v>984</v>
      </c>
      <c s="36" t="s">
        <v>427</v>
      </c>
      <c s="36" t="s">
        <v>435</v>
      </c>
      <c s="330" t="s">
        <v>17</v>
      </c>
      <c s="331" t="s">
        <v>696</v>
      </c>
      <c s="35">
        <v>0</v>
      </c>
      <c s="35">
        <v>0</v>
      </c>
      <c s="35">
        <f t="shared" si="256"/>
        <v>0</v>
      </c>
      <c s="170">
        <v>0</v>
      </c>
      <c s="218">
        <f t="shared" si="257"/>
        <v>0</v>
      </c>
      <c s="216">
        <v>0</v>
      </c>
      <c s="216">
        <f t="shared" si="258"/>
        <v>0</v>
      </c>
      <c s="216">
        <v>0</v>
      </c>
      <c s="219">
        <f t="shared" si="259"/>
        <v>0</v>
      </c>
      <c s="216">
        <v>0</v>
      </c>
      <c s="306">
        <f t="shared" si="260"/>
        <v>0</v>
      </c>
      <c s="216">
        <v>0</v>
      </c>
      <c s="306">
        <f>O585+R585</f>
        <v>0</v>
      </c>
      <c s="31"/>
      <c s="40"/>
      <c s="40"/>
    </row>
    <row r="586" spans="1:22" s="41" customFormat="1" ht="25.5" hidden="1">
      <c r="A586" s="292" t="s">
        <v>684</v>
      </c>
      <c s="36" t="s">
        <v>984</v>
      </c>
      <c s="36" t="s">
        <v>427</v>
      </c>
      <c s="36" t="s">
        <v>435</v>
      </c>
      <c s="330" t="s">
        <v>17</v>
      </c>
      <c s="331" t="s">
        <v>685</v>
      </c>
      <c s="35">
        <v>0</v>
      </c>
      <c s="35">
        <v>0</v>
      </c>
      <c s="35">
        <f t="shared" si="256"/>
        <v>0</v>
      </c>
      <c s="170">
        <v>0</v>
      </c>
      <c s="218">
        <f t="shared" si="257"/>
        <v>0</v>
      </c>
      <c s="216">
        <v>0</v>
      </c>
      <c s="216">
        <f t="shared" si="258"/>
        <v>0</v>
      </c>
      <c s="216">
        <v>0</v>
      </c>
      <c s="219">
        <f t="shared" si="259"/>
        <v>0</v>
      </c>
      <c s="216">
        <v>0</v>
      </c>
      <c s="306">
        <f t="shared" si="260"/>
        <v>0</v>
      </c>
      <c s="216">
        <v>0</v>
      </c>
      <c s="306">
        <f>O586+R586</f>
        <v>0</v>
      </c>
      <c s="31"/>
      <c s="40"/>
      <c s="40"/>
    </row>
    <row r="587" spans="1:22" s="41" customFormat="1" ht="12.75" hidden="1">
      <c r="A587" s="293" t="s">
        <v>645</v>
      </c>
      <c s="36" t="s">
        <v>984</v>
      </c>
      <c s="36" t="s">
        <v>427</v>
      </c>
      <c s="36" t="s">
        <v>435</v>
      </c>
      <c s="330" t="s">
        <v>17</v>
      </c>
      <c s="331" t="s">
        <v>646</v>
      </c>
      <c s="39">
        <v>2389</v>
      </c>
      <c s="35">
        <v>151.41</v>
      </c>
      <c s="35">
        <f t="shared" si="256"/>
        <v>2540.4099999999999</v>
      </c>
      <c s="170">
        <v>0</v>
      </c>
      <c s="218">
        <f t="shared" si="257"/>
        <v>2540.4099999999999</v>
      </c>
      <c s="216">
        <v>0</v>
      </c>
      <c s="216">
        <f t="shared" si="258"/>
        <v>2540.4099999999999</v>
      </c>
      <c s="216">
        <v>-2540.4099999999999</v>
      </c>
      <c s="219">
        <f t="shared" si="259"/>
        <v>0</v>
      </c>
      <c s="224">
        <v>0</v>
      </c>
      <c s="306">
        <f>O587+P587</f>
        <v>0</v>
      </c>
      <c s="224">
        <v>0</v>
      </c>
      <c s="306">
        <f>Q587+R587</f>
        <v>0</v>
      </c>
      <c s="31"/>
      <c s="40"/>
      <c s="40"/>
    </row>
    <row r="588" spans="1:22" s="33" customFormat="1" ht="12.75" hidden="1">
      <c r="A588" s="292" t="s">
        <v>853</v>
      </c>
      <c s="36" t="s">
        <v>984</v>
      </c>
      <c s="36" t="s">
        <v>427</v>
      </c>
      <c s="36" t="s">
        <v>435</v>
      </c>
      <c s="330" t="s">
        <v>17</v>
      </c>
      <c s="331" t="s">
        <v>854</v>
      </c>
      <c s="39"/>
      <c s="35"/>
      <c s="35">
        <f t="shared" si="256"/>
        <v>0</v>
      </c>
      <c s="170"/>
      <c s="218">
        <f t="shared" si="257"/>
        <v>0</v>
      </c>
      <c s="216"/>
      <c s="216">
        <f t="shared" si="258"/>
        <v>0</v>
      </c>
      <c s="216"/>
      <c s="219">
        <f t="shared" si="259"/>
        <v>0</v>
      </c>
      <c s="216"/>
      <c s="306">
        <f t="shared" si="260"/>
        <v>0</v>
      </c>
      <c s="216"/>
      <c s="306">
        <f>O588+R588</f>
        <v>0</v>
      </c>
      <c s="45"/>
      <c s="32"/>
      <c s="32"/>
    </row>
    <row r="589" spans="1:22" s="41" customFormat="1" ht="12.75" hidden="1">
      <c r="A589" s="292" t="s">
        <v>697</v>
      </c>
      <c s="36" t="s">
        <v>984</v>
      </c>
      <c s="36" t="s">
        <v>427</v>
      </c>
      <c s="36" t="s">
        <v>435</v>
      </c>
      <c s="330" t="s">
        <v>17</v>
      </c>
      <c s="331" t="s">
        <v>698</v>
      </c>
      <c s="35">
        <v>0</v>
      </c>
      <c s="35">
        <v>0</v>
      </c>
      <c s="35">
        <f t="shared" si="256"/>
        <v>0</v>
      </c>
      <c s="170">
        <v>0</v>
      </c>
      <c s="218">
        <f t="shared" si="257"/>
        <v>0</v>
      </c>
      <c s="216">
        <v>0</v>
      </c>
      <c s="216">
        <f t="shared" si="258"/>
        <v>0</v>
      </c>
      <c s="216">
        <v>0</v>
      </c>
      <c s="219">
        <f t="shared" si="259"/>
        <v>0</v>
      </c>
      <c s="216">
        <v>0</v>
      </c>
      <c s="306">
        <f t="shared" si="260"/>
        <v>0</v>
      </c>
      <c s="216">
        <v>0</v>
      </c>
      <c s="306">
        <f>O589+R589</f>
        <v>0</v>
      </c>
      <c s="31"/>
      <c s="40"/>
      <c s="40"/>
    </row>
    <row r="590" spans="1:22" s="41" customFormat="1" ht="12.75" hidden="1">
      <c r="A590" s="292" t="s">
        <v>699</v>
      </c>
      <c s="36" t="s">
        <v>984</v>
      </c>
      <c s="36" t="s">
        <v>427</v>
      </c>
      <c s="36" t="s">
        <v>435</v>
      </c>
      <c s="330" t="s">
        <v>17</v>
      </c>
      <c s="331" t="s">
        <v>700</v>
      </c>
      <c s="35">
        <v>0</v>
      </c>
      <c s="35">
        <v>0</v>
      </c>
      <c s="35">
        <f t="shared" si="256"/>
        <v>0</v>
      </c>
      <c s="170">
        <v>0</v>
      </c>
      <c s="218">
        <f t="shared" si="257"/>
        <v>0</v>
      </c>
      <c s="216">
        <v>0</v>
      </c>
      <c s="216">
        <f t="shared" si="258"/>
        <v>0</v>
      </c>
      <c s="216">
        <v>0</v>
      </c>
      <c s="219">
        <f t="shared" si="259"/>
        <v>0</v>
      </c>
      <c s="216">
        <v>0</v>
      </c>
      <c s="306">
        <f t="shared" si="260"/>
        <v>0</v>
      </c>
      <c s="216">
        <v>0</v>
      </c>
      <c s="306">
        <f>O590+R590</f>
        <v>0</v>
      </c>
      <c s="31"/>
      <c s="40"/>
      <c s="40"/>
    </row>
    <row r="591" spans="1:22" s="41" customFormat="1" ht="12.75">
      <c r="A591" s="292" t="s">
        <v>944</v>
      </c>
      <c s="36" t="s">
        <v>984</v>
      </c>
      <c s="36" t="s">
        <v>427</v>
      </c>
      <c s="36" t="s">
        <v>435</v>
      </c>
      <c s="86" t="s">
        <v>491</v>
      </c>
      <c s="331"/>
      <c s="44">
        <f t="shared" si="261" ref="G591:S591">G592</f>
        <v>917.39999999999998</v>
      </c>
      <c s="37">
        <f t="shared" si="261"/>
        <v>-110.40000000000001</v>
      </c>
      <c s="37">
        <f t="shared" si="261"/>
        <v>807</v>
      </c>
      <c s="173">
        <f t="shared" si="261"/>
        <v>0</v>
      </c>
      <c s="222">
        <f t="shared" si="261"/>
        <v>807</v>
      </c>
      <c s="220">
        <f t="shared" si="261"/>
        <v>0</v>
      </c>
      <c s="220">
        <f t="shared" si="261"/>
        <v>807</v>
      </c>
      <c s="220">
        <f t="shared" si="261"/>
        <v>36.000000000000057</v>
      </c>
      <c s="223">
        <f t="shared" si="261"/>
        <v>843</v>
      </c>
      <c s="220">
        <f t="shared" si="261"/>
        <v>0</v>
      </c>
      <c s="312">
        <f t="shared" si="261"/>
        <v>843</v>
      </c>
      <c s="220">
        <f t="shared" si="261"/>
        <v>0</v>
      </c>
      <c s="312">
        <f t="shared" si="261"/>
        <v>843</v>
      </c>
      <c s="46"/>
      <c s="40"/>
      <c s="40"/>
    </row>
    <row r="592" spans="1:22" s="41" customFormat="1" ht="51">
      <c r="A592" s="292" t="s">
        <v>219</v>
      </c>
      <c s="36" t="s">
        <v>984</v>
      </c>
      <c s="36" t="s">
        <v>427</v>
      </c>
      <c s="36" t="s">
        <v>435</v>
      </c>
      <c s="86" t="s">
        <v>220</v>
      </c>
      <c s="331"/>
      <c s="39">
        <f>G596</f>
        <v>917.39999999999998</v>
      </c>
      <c s="35">
        <f>H596</f>
        <v>-110.40000000000001</v>
      </c>
      <c s="35">
        <f>I596</f>
        <v>807</v>
      </c>
      <c s="170">
        <f>J596</f>
        <v>0</v>
      </c>
      <c s="218">
        <f>K596+K593+K594+K595</f>
        <v>807</v>
      </c>
      <c s="216">
        <f>L596</f>
        <v>0</v>
      </c>
      <c s="216">
        <f t="shared" si="262" ref="M592:S592">M596+M593+M594+M595</f>
        <v>807</v>
      </c>
      <c s="216">
        <f t="shared" si="262"/>
        <v>36.000000000000057</v>
      </c>
      <c s="219">
        <f t="shared" si="262"/>
        <v>843</v>
      </c>
      <c s="216">
        <f t="shared" si="262"/>
        <v>0</v>
      </c>
      <c s="306">
        <f t="shared" si="262"/>
        <v>843</v>
      </c>
      <c s="216">
        <f t="shared" si="262"/>
        <v>0</v>
      </c>
      <c s="306">
        <f t="shared" si="262"/>
        <v>843</v>
      </c>
      <c s="45" t="s">
        <v>486</v>
      </c>
      <c s="40" t="s">
        <v>221</v>
      </c>
      <c s="40"/>
    </row>
    <row r="593" spans="1:22" s="41" customFormat="1" ht="12.75">
      <c r="A593" s="293" t="s">
        <v>222</v>
      </c>
      <c s="36" t="s">
        <v>984</v>
      </c>
      <c s="36" t="s">
        <v>427</v>
      </c>
      <c s="36" t="s">
        <v>435</v>
      </c>
      <c s="86" t="s">
        <v>220</v>
      </c>
      <c s="331" t="s">
        <v>690</v>
      </c>
      <c s="35">
        <v>0</v>
      </c>
      <c s="35">
        <v>0</v>
      </c>
      <c s="35">
        <f>G593+H593</f>
        <v>0</v>
      </c>
      <c s="170">
        <v>0</v>
      </c>
      <c s="218">
        <f>I593+J593</f>
        <v>0</v>
      </c>
      <c s="216">
        <v>0</v>
      </c>
      <c s="216">
        <f>K593+L593</f>
        <v>0</v>
      </c>
      <c s="216">
        <v>760.07000000000005</v>
      </c>
      <c s="219">
        <f>K593+N593</f>
        <v>760.07000000000005</v>
      </c>
      <c s="224">
        <v>0</v>
      </c>
      <c s="306">
        <f>O593+P593</f>
        <v>760.07000000000005</v>
      </c>
      <c s="224">
        <v>0</v>
      </c>
      <c s="306">
        <f>Q593+R593</f>
        <v>760.07000000000005</v>
      </c>
      <c s="46" t="s">
        <v>486</v>
      </c>
      <c s="40">
        <v>946</v>
      </c>
      <c s="40"/>
    </row>
    <row r="594" spans="1:22" s="41" customFormat="1" ht="12.75" hidden="1">
      <c r="A594" s="293" t="s">
        <v>223</v>
      </c>
      <c s="36" t="s">
        <v>984</v>
      </c>
      <c s="36" t="s">
        <v>427</v>
      </c>
      <c s="36" t="s">
        <v>435</v>
      </c>
      <c s="86" t="s">
        <v>220</v>
      </c>
      <c s="331" t="s">
        <v>692</v>
      </c>
      <c s="35">
        <v>0</v>
      </c>
      <c s="35">
        <v>0</v>
      </c>
      <c s="35">
        <f>G594+H594</f>
        <v>0</v>
      </c>
      <c s="170">
        <v>0</v>
      </c>
      <c s="218">
        <f>I594+J594</f>
        <v>0</v>
      </c>
      <c s="216">
        <v>0</v>
      </c>
      <c s="216">
        <f>K594+L594</f>
        <v>0</v>
      </c>
      <c s="216">
        <v>0</v>
      </c>
      <c s="219">
        <f>K594+N594</f>
        <v>0</v>
      </c>
      <c s="224">
        <v>0</v>
      </c>
      <c s="306">
        <f>O594+P594</f>
        <v>0</v>
      </c>
      <c s="224">
        <v>0</v>
      </c>
      <c s="306">
        <f>Q594+R594</f>
        <v>0</v>
      </c>
      <c s="46" t="s">
        <v>486</v>
      </c>
      <c s="40">
        <v>946</v>
      </c>
      <c s="40"/>
    </row>
    <row r="595" spans="1:22" s="41" customFormat="1" ht="12.75">
      <c r="A595" s="293" t="s">
        <v>684</v>
      </c>
      <c s="36" t="s">
        <v>984</v>
      </c>
      <c s="36" t="s">
        <v>427</v>
      </c>
      <c s="36" t="s">
        <v>435</v>
      </c>
      <c s="86" t="s">
        <v>220</v>
      </c>
      <c s="331" t="s">
        <v>685</v>
      </c>
      <c s="35">
        <v>0</v>
      </c>
      <c s="35">
        <v>0</v>
      </c>
      <c s="35">
        <f>G595+H595</f>
        <v>0</v>
      </c>
      <c s="170">
        <v>0</v>
      </c>
      <c s="218">
        <f>I595+J595</f>
        <v>0</v>
      </c>
      <c s="216">
        <v>0</v>
      </c>
      <c s="216">
        <f>K595+L595</f>
        <v>0</v>
      </c>
      <c s="216">
        <v>82.930000000000007</v>
      </c>
      <c s="219">
        <f>K595+N595</f>
        <v>82.930000000000007</v>
      </c>
      <c s="224">
        <v>0</v>
      </c>
      <c s="306">
        <f>O595+P595</f>
        <v>82.930000000000007</v>
      </c>
      <c s="224">
        <v>0</v>
      </c>
      <c s="306">
        <f>Q595+R595</f>
        <v>82.930000000000007</v>
      </c>
      <c s="46" t="s">
        <v>486</v>
      </c>
      <c s="40">
        <v>946</v>
      </c>
      <c s="40" t="s">
        <v>224</v>
      </c>
    </row>
    <row r="596" spans="1:22" s="41" customFormat="1" ht="12.75" hidden="1">
      <c r="A596" s="293" t="s">
        <v>645</v>
      </c>
      <c s="36" t="s">
        <v>984</v>
      </c>
      <c s="36" t="s">
        <v>427</v>
      </c>
      <c s="36" t="s">
        <v>435</v>
      </c>
      <c s="86" t="s">
        <v>220</v>
      </c>
      <c s="331" t="s">
        <v>646</v>
      </c>
      <c s="39">
        <v>917.39999999999998</v>
      </c>
      <c s="35">
        <v>-110.40000000000001</v>
      </c>
      <c s="35">
        <f>G596+H596</f>
        <v>807</v>
      </c>
      <c s="170">
        <v>0</v>
      </c>
      <c s="218">
        <f>I596+J596</f>
        <v>807</v>
      </c>
      <c s="216">
        <v>0</v>
      </c>
      <c s="216">
        <f>K596+L596</f>
        <v>807</v>
      </c>
      <c s="216">
        <v>-807</v>
      </c>
      <c s="219">
        <f>K596+N596</f>
        <v>0</v>
      </c>
      <c s="224">
        <v>0</v>
      </c>
      <c s="306">
        <f>O596+P596</f>
        <v>0</v>
      </c>
      <c s="224">
        <v>0</v>
      </c>
      <c s="306">
        <f>Q596+R596</f>
        <v>0</v>
      </c>
      <c s="46"/>
      <c s="40"/>
      <c s="40"/>
    </row>
    <row r="597" spans="1:22" s="33" customFormat="1" ht="25.5" hidden="1">
      <c r="A597" s="292" t="s">
        <v>225</v>
      </c>
      <c s="36" t="s">
        <v>984</v>
      </c>
      <c s="36" t="s">
        <v>427</v>
      </c>
      <c s="36" t="s">
        <v>435</v>
      </c>
      <c s="86" t="s">
        <v>226</v>
      </c>
      <c s="331"/>
      <c s="44">
        <f t="shared" si="263" ref="G597:S597">G598</f>
        <v>0</v>
      </c>
      <c s="37">
        <f t="shared" si="263"/>
        <v>0</v>
      </c>
      <c s="37">
        <f t="shared" si="263"/>
        <v>0</v>
      </c>
      <c s="173">
        <f t="shared" si="263"/>
        <v>0</v>
      </c>
      <c s="222">
        <f t="shared" si="263"/>
        <v>0</v>
      </c>
      <c s="220">
        <f t="shared" si="263"/>
        <v>0</v>
      </c>
      <c s="220">
        <f t="shared" si="263"/>
        <v>0</v>
      </c>
      <c s="220">
        <f t="shared" si="263"/>
        <v>0</v>
      </c>
      <c s="223">
        <f t="shared" si="263"/>
        <v>0</v>
      </c>
      <c s="220">
        <f t="shared" si="263"/>
        <v>0</v>
      </c>
      <c s="312">
        <f t="shared" si="263"/>
        <v>0</v>
      </c>
      <c s="220">
        <f t="shared" si="263"/>
        <v>0</v>
      </c>
      <c s="312">
        <f t="shared" si="263"/>
        <v>0</v>
      </c>
      <c s="46"/>
      <c s="32"/>
      <c s="32"/>
    </row>
    <row r="598" spans="1:22" s="33" customFormat="1" ht="12.75" hidden="1">
      <c r="A598" s="292" t="s">
        <v>213</v>
      </c>
      <c s="36" t="s">
        <v>984</v>
      </c>
      <c s="36" t="s">
        <v>427</v>
      </c>
      <c s="36" t="s">
        <v>435</v>
      </c>
      <c s="86" t="s">
        <v>226</v>
      </c>
      <c s="331" t="s">
        <v>227</v>
      </c>
      <c s="39"/>
      <c s="35"/>
      <c s="35">
        <f>G598+H598</f>
        <v>0</v>
      </c>
      <c s="170"/>
      <c s="218">
        <f>I598+J598</f>
        <v>0</v>
      </c>
      <c s="216"/>
      <c s="216">
        <f>K598+L598</f>
        <v>0</v>
      </c>
      <c s="216"/>
      <c s="219">
        <f>K598+N598</f>
        <v>0</v>
      </c>
      <c s="216"/>
      <c s="306">
        <f>M598+P598</f>
        <v>0</v>
      </c>
      <c s="216"/>
      <c s="306">
        <f>O598+R598</f>
        <v>0</v>
      </c>
      <c s="46"/>
      <c s="32"/>
      <c s="32"/>
    </row>
    <row r="599" spans="1:22" s="41" customFormat="1" ht="52.5" customHeight="1">
      <c r="A599" s="292" t="s">
        <v>18</v>
      </c>
      <c s="36" t="s">
        <v>984</v>
      </c>
      <c s="36" t="s">
        <v>427</v>
      </c>
      <c s="36" t="s">
        <v>435</v>
      </c>
      <c s="86" t="s">
        <v>19</v>
      </c>
      <c s="331"/>
      <c s="39">
        <f t="shared" si="264" ref="G599:S599">G600</f>
        <v>6494.8999999999996</v>
      </c>
      <c s="35">
        <f t="shared" si="264"/>
        <v>586.10000000000002</v>
      </c>
      <c s="35">
        <f t="shared" si="264"/>
        <v>7081</v>
      </c>
      <c s="170">
        <f t="shared" si="264"/>
        <v>0</v>
      </c>
      <c s="218">
        <f t="shared" si="264"/>
        <v>7081</v>
      </c>
      <c s="216">
        <f t="shared" si="264"/>
        <v>0</v>
      </c>
      <c s="216">
        <f t="shared" si="264"/>
        <v>7081</v>
      </c>
      <c s="216">
        <f t="shared" si="264"/>
        <v>1129</v>
      </c>
      <c s="219">
        <f t="shared" si="264"/>
        <v>8210</v>
      </c>
      <c s="216">
        <f t="shared" si="264"/>
        <v>5862.6299600000002</v>
      </c>
      <c s="306">
        <f t="shared" si="264"/>
        <v>14072.62996</v>
      </c>
      <c s="216">
        <f t="shared" si="264"/>
        <v>-171.40000000000001</v>
      </c>
      <c s="306">
        <f t="shared" si="264"/>
        <v>13901.229960000001</v>
      </c>
      <c s="31"/>
      <c s="40"/>
      <c s="40"/>
    </row>
    <row r="600" spans="1:22" s="41" customFormat="1" ht="12.75">
      <c r="A600" s="292" t="s">
        <v>849</v>
      </c>
      <c s="36" t="s">
        <v>984</v>
      </c>
      <c s="36" t="s">
        <v>427</v>
      </c>
      <c s="36" t="s">
        <v>435</v>
      </c>
      <c s="86" t="s">
        <v>20</v>
      </c>
      <c s="331"/>
      <c s="44">
        <f>G601+G603+G602+G620+G621+G622+G625+G624+G626+G627</f>
        <v>6494.8999999999996</v>
      </c>
      <c s="44">
        <f t="shared" si="265" ref="H600:Q600">H601+H603+H602+H620+H621+H622+H625+H624+H626+H627</f>
        <v>586.10000000000002</v>
      </c>
      <c s="44">
        <f t="shared" si="265"/>
        <v>7081</v>
      </c>
      <c s="181">
        <f t="shared" si="265"/>
        <v>0</v>
      </c>
      <c s="222">
        <f t="shared" si="265"/>
        <v>7081</v>
      </c>
      <c s="227">
        <f t="shared" si="265"/>
        <v>0</v>
      </c>
      <c s="227">
        <f t="shared" si="265"/>
        <v>7081</v>
      </c>
      <c s="227">
        <f t="shared" si="265"/>
        <v>1129</v>
      </c>
      <c s="227">
        <f t="shared" si="265"/>
        <v>8210</v>
      </c>
      <c s="227">
        <f t="shared" si="265"/>
        <v>5862.6299600000002</v>
      </c>
      <c s="323">
        <f t="shared" si="265"/>
        <v>14072.62996</v>
      </c>
      <c s="227">
        <f>R601+R603+R602+R620+R621+R622+R625+R624+R626+R627</f>
        <v>-171.40000000000001</v>
      </c>
      <c s="323">
        <f>S601+S603+S602+S620+S621+S622+S625+S624+S626+S627</f>
        <v>13901.229960000001</v>
      </c>
      <c s="31"/>
      <c s="40"/>
      <c s="40"/>
    </row>
    <row r="601" spans="1:22" s="41" customFormat="1" ht="12.75" hidden="1">
      <c r="A601" s="292" t="s">
        <v>851</v>
      </c>
      <c s="36" t="s">
        <v>984</v>
      </c>
      <c s="36" t="s">
        <v>427</v>
      </c>
      <c s="36" t="s">
        <v>435</v>
      </c>
      <c s="86" t="s">
        <v>20</v>
      </c>
      <c s="331" t="s">
        <v>852</v>
      </c>
      <c s="39">
        <v>6494.8999999999996</v>
      </c>
      <c s="35">
        <v>586.10000000000002</v>
      </c>
      <c s="35">
        <f>G601+H601</f>
        <v>7081</v>
      </c>
      <c s="170">
        <v>0</v>
      </c>
      <c s="218">
        <f>I601+J601</f>
        <v>7081</v>
      </c>
      <c s="216">
        <v>0</v>
      </c>
      <c s="216">
        <f>K601+L601</f>
        <v>7081</v>
      </c>
      <c s="216">
        <v>-7081</v>
      </c>
      <c s="219">
        <f>K601+N601</f>
        <v>0</v>
      </c>
      <c s="224">
        <v>0</v>
      </c>
      <c s="306">
        <f t="shared" si="266" ref="Q601:Q621">O601+P601</f>
        <v>0</v>
      </c>
      <c s="224">
        <v>0</v>
      </c>
      <c s="306">
        <f t="shared" si="267" ref="S601:S621">Q601+R601</f>
        <v>0</v>
      </c>
      <c s="31"/>
      <c s="40"/>
      <c s="40"/>
    </row>
    <row r="602" spans="1:22" s="33" customFormat="1" ht="12.75" hidden="1">
      <c r="A602" s="292" t="s">
        <v>853</v>
      </c>
      <c s="36" t="s">
        <v>984</v>
      </c>
      <c s="36" t="s">
        <v>427</v>
      </c>
      <c s="36" t="s">
        <v>435</v>
      </c>
      <c s="86" t="s">
        <v>20</v>
      </c>
      <c s="331" t="s">
        <v>854</v>
      </c>
      <c s="39"/>
      <c s="35"/>
      <c s="35">
        <f>G602+H602</f>
        <v>0</v>
      </c>
      <c s="170"/>
      <c s="218">
        <f>I602+J602</f>
        <v>0</v>
      </c>
      <c s="216"/>
      <c s="216">
        <f>K602+L602</f>
        <v>0</v>
      </c>
      <c s="216"/>
      <c s="219">
        <f>K602+N602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03" spans="1:22" s="33" customFormat="1" ht="25.5" hidden="1">
      <c r="A603" s="292" t="s">
        <v>1047</v>
      </c>
      <c s="36" t="s">
        <v>984</v>
      </c>
      <c s="36" t="s">
        <v>427</v>
      </c>
      <c s="36" t="s">
        <v>435</v>
      </c>
      <c s="86" t="s">
        <v>228</v>
      </c>
      <c s="331"/>
      <c s="44">
        <f t="shared" si="268" ref="G603:O603">G604</f>
        <v>0</v>
      </c>
      <c s="37">
        <f t="shared" si="268"/>
        <v>0</v>
      </c>
      <c s="37">
        <f t="shared" si="268"/>
        <v>0</v>
      </c>
      <c s="173">
        <f t="shared" si="268"/>
        <v>0</v>
      </c>
      <c s="222">
        <f t="shared" si="268"/>
        <v>0</v>
      </c>
      <c s="220">
        <f t="shared" si="268"/>
        <v>0</v>
      </c>
      <c s="220">
        <f t="shared" si="268"/>
        <v>0</v>
      </c>
      <c s="220">
        <f t="shared" si="268"/>
        <v>0</v>
      </c>
      <c s="223">
        <f t="shared" si="268"/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04" spans="1:22" s="33" customFormat="1" ht="12.75" hidden="1">
      <c r="A604" s="292" t="s">
        <v>851</v>
      </c>
      <c s="36" t="s">
        <v>984</v>
      </c>
      <c s="36" t="s">
        <v>427</v>
      </c>
      <c s="36" t="s">
        <v>435</v>
      </c>
      <c s="86" t="s">
        <v>228</v>
      </c>
      <c s="331" t="s">
        <v>852</v>
      </c>
      <c s="39"/>
      <c s="35"/>
      <c s="35">
        <f>G604+H604</f>
        <v>0</v>
      </c>
      <c s="170"/>
      <c s="218">
        <f>I604+J604</f>
        <v>0</v>
      </c>
      <c s="216"/>
      <c s="216">
        <f>K604+L604</f>
        <v>0</v>
      </c>
      <c s="216"/>
      <c s="219">
        <f>K604+N604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05" spans="1:22" s="33" customFormat="1" ht="12.75" hidden="1">
      <c r="A605" s="292" t="s">
        <v>616</v>
      </c>
      <c s="36" t="s">
        <v>984</v>
      </c>
      <c s="36" t="s">
        <v>427</v>
      </c>
      <c s="36" t="s">
        <v>435</v>
      </c>
      <c s="86" t="s">
        <v>617</v>
      </c>
      <c s="331"/>
      <c s="44">
        <f t="shared" si="269" ref="G605:O605">G606+G608+G616+G610+G613</f>
        <v>0</v>
      </c>
      <c s="37">
        <f t="shared" si="269"/>
        <v>0</v>
      </c>
      <c s="37">
        <f t="shared" si="269"/>
        <v>0</v>
      </c>
      <c s="173">
        <f t="shared" si="269"/>
        <v>0</v>
      </c>
      <c s="222">
        <f t="shared" si="269"/>
        <v>0</v>
      </c>
      <c s="220">
        <f>L606+L608+L616+L610+L613</f>
        <v>0</v>
      </c>
      <c s="220">
        <f>M606+M608+M616+M610+M613</f>
        <v>0</v>
      </c>
      <c s="220">
        <f t="shared" si="269"/>
        <v>0</v>
      </c>
      <c s="223">
        <f t="shared" si="269"/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06" spans="1:22" s="33" customFormat="1" ht="25.5" hidden="1">
      <c r="A606" s="292" t="s">
        <v>229</v>
      </c>
      <c s="36" t="s">
        <v>984</v>
      </c>
      <c s="36" t="s">
        <v>427</v>
      </c>
      <c s="36" t="s">
        <v>435</v>
      </c>
      <c s="334" t="s">
        <v>801</v>
      </c>
      <c s="331"/>
      <c s="39">
        <f t="shared" si="270" ref="G606:O606">G607</f>
        <v>0</v>
      </c>
      <c s="35">
        <f t="shared" si="270"/>
        <v>0</v>
      </c>
      <c s="35">
        <f t="shared" si="270"/>
        <v>0</v>
      </c>
      <c s="170">
        <f t="shared" si="270"/>
        <v>0</v>
      </c>
      <c s="218">
        <f t="shared" si="270"/>
        <v>0</v>
      </c>
      <c s="216">
        <f t="shared" si="270"/>
        <v>0</v>
      </c>
      <c s="216">
        <f t="shared" si="270"/>
        <v>0</v>
      </c>
      <c s="216">
        <f t="shared" si="270"/>
        <v>0</v>
      </c>
      <c s="219">
        <f t="shared" si="270"/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07" spans="1:22" s="33" customFormat="1" ht="12.75" hidden="1">
      <c r="A607" s="292" t="s">
        <v>213</v>
      </c>
      <c s="36" t="s">
        <v>984</v>
      </c>
      <c s="36" t="s">
        <v>427</v>
      </c>
      <c s="36" t="s">
        <v>435</v>
      </c>
      <c s="334" t="s">
        <v>801</v>
      </c>
      <c s="331" t="s">
        <v>227</v>
      </c>
      <c s="82"/>
      <c s="83"/>
      <c s="35">
        <f>G607+H607</f>
        <v>0</v>
      </c>
      <c s="186"/>
      <c s="218">
        <f>I607+J607</f>
        <v>0</v>
      </c>
      <c s="252"/>
      <c s="216">
        <f>K607+L607</f>
        <v>0</v>
      </c>
      <c s="252"/>
      <c s="219">
        <f>K607+N607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08" spans="1:22" s="33" customFormat="1" ht="12.75" hidden="1">
      <c r="A608" s="292" t="s">
        <v>230</v>
      </c>
      <c s="36" t="s">
        <v>984</v>
      </c>
      <c s="36" t="s">
        <v>427</v>
      </c>
      <c s="36" t="s">
        <v>435</v>
      </c>
      <c s="334" t="s">
        <v>231</v>
      </c>
      <c s="331"/>
      <c s="82">
        <f t="shared" si="271" ref="G608:O608">G609</f>
        <v>0</v>
      </c>
      <c s="83">
        <f t="shared" si="271"/>
        <v>0</v>
      </c>
      <c s="83">
        <f t="shared" si="271"/>
        <v>0</v>
      </c>
      <c s="186">
        <f t="shared" si="271"/>
        <v>0</v>
      </c>
      <c s="255">
        <f t="shared" si="271"/>
        <v>0</v>
      </c>
      <c s="252">
        <f t="shared" si="271"/>
        <v>0</v>
      </c>
      <c s="252">
        <f t="shared" si="271"/>
        <v>0</v>
      </c>
      <c s="252">
        <f t="shared" si="271"/>
        <v>0</v>
      </c>
      <c s="253">
        <f t="shared" si="271"/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09" spans="1:22" s="33" customFormat="1" ht="12.75" hidden="1">
      <c r="A609" s="292" t="s">
        <v>213</v>
      </c>
      <c s="36" t="s">
        <v>984</v>
      </c>
      <c s="36" t="s">
        <v>427</v>
      </c>
      <c s="36" t="s">
        <v>435</v>
      </c>
      <c s="334" t="s">
        <v>231</v>
      </c>
      <c s="331" t="s">
        <v>227</v>
      </c>
      <c s="82"/>
      <c s="83"/>
      <c s="35">
        <f>G609+H609</f>
        <v>0</v>
      </c>
      <c s="186"/>
      <c s="218">
        <f>I609+J609</f>
        <v>0</v>
      </c>
      <c s="252"/>
      <c s="216">
        <f>K609+L609</f>
        <v>0</v>
      </c>
      <c s="252"/>
      <c s="219">
        <f>K609+N609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0" spans="1:22" s="33" customFormat="1" ht="51" hidden="1">
      <c r="A610" s="292" t="s">
        <v>875</v>
      </c>
      <c s="36" t="s">
        <v>984</v>
      </c>
      <c s="36" t="s">
        <v>427</v>
      </c>
      <c s="36" t="s">
        <v>435</v>
      </c>
      <c s="334" t="s">
        <v>876</v>
      </c>
      <c s="331"/>
      <c s="39">
        <f t="shared" si="272" ref="G610:O610">G611+G612</f>
        <v>0</v>
      </c>
      <c s="35">
        <f t="shared" si="272"/>
        <v>0</v>
      </c>
      <c s="35">
        <f t="shared" si="272"/>
        <v>0</v>
      </c>
      <c s="170">
        <f t="shared" si="272"/>
        <v>0</v>
      </c>
      <c s="218">
        <f t="shared" si="272"/>
        <v>0</v>
      </c>
      <c s="216">
        <f>L611+L612</f>
        <v>0</v>
      </c>
      <c s="216">
        <f>M611+M612</f>
        <v>0</v>
      </c>
      <c s="216">
        <f t="shared" si="272"/>
        <v>0</v>
      </c>
      <c s="219">
        <f t="shared" si="272"/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1" spans="1:22" s="33" customFormat="1" ht="12.75" hidden="1">
      <c r="A611" s="292" t="s">
        <v>851</v>
      </c>
      <c s="36" t="s">
        <v>984</v>
      </c>
      <c s="36" t="s">
        <v>427</v>
      </c>
      <c s="36" t="s">
        <v>435</v>
      </c>
      <c s="334" t="s">
        <v>876</v>
      </c>
      <c s="331" t="s">
        <v>852</v>
      </c>
      <c s="82"/>
      <c s="83"/>
      <c s="35">
        <f>G611+H611</f>
        <v>0</v>
      </c>
      <c s="186"/>
      <c s="218">
        <f>I611+J611</f>
        <v>0</v>
      </c>
      <c s="252"/>
      <c s="216">
        <f>K611+L611</f>
        <v>0</v>
      </c>
      <c s="252"/>
      <c s="219">
        <f>K611+N611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2" spans="1:22" s="33" customFormat="1" ht="12.75" hidden="1">
      <c r="A612" s="292" t="s">
        <v>853</v>
      </c>
      <c s="36" t="s">
        <v>984</v>
      </c>
      <c s="36" t="s">
        <v>427</v>
      </c>
      <c s="36" t="s">
        <v>435</v>
      </c>
      <c s="334" t="s">
        <v>876</v>
      </c>
      <c s="331" t="s">
        <v>854</v>
      </c>
      <c s="82"/>
      <c s="83"/>
      <c s="35">
        <f>G612+H612</f>
        <v>0</v>
      </c>
      <c s="186"/>
      <c s="218">
        <f>I612+J612</f>
        <v>0</v>
      </c>
      <c s="252"/>
      <c s="216">
        <f>K612+L612</f>
        <v>0</v>
      </c>
      <c s="252"/>
      <c s="219">
        <f>K612+N612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3" spans="1:22" s="33" customFormat="1" ht="76.5" hidden="1">
      <c r="A613" s="292" t="s">
        <v>877</v>
      </c>
      <c s="36" t="s">
        <v>984</v>
      </c>
      <c s="36" t="s">
        <v>427</v>
      </c>
      <c s="36" t="s">
        <v>435</v>
      </c>
      <c s="334" t="s">
        <v>878</v>
      </c>
      <c s="331"/>
      <c s="39">
        <f t="shared" si="273" ref="G613:O613">G614+G615</f>
        <v>0</v>
      </c>
      <c s="35">
        <f t="shared" si="273"/>
        <v>0</v>
      </c>
      <c s="35">
        <f t="shared" si="273"/>
        <v>0</v>
      </c>
      <c s="170">
        <f t="shared" si="273"/>
        <v>0</v>
      </c>
      <c s="218">
        <f t="shared" si="273"/>
        <v>0</v>
      </c>
      <c s="216">
        <f>L614+L615</f>
        <v>0</v>
      </c>
      <c s="216">
        <f>M614+M615</f>
        <v>0</v>
      </c>
      <c s="216">
        <f t="shared" si="273"/>
        <v>0</v>
      </c>
      <c s="219">
        <f t="shared" si="273"/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4" spans="1:22" s="33" customFormat="1" ht="12.75" hidden="1">
      <c r="A614" s="292" t="s">
        <v>851</v>
      </c>
      <c s="36" t="s">
        <v>984</v>
      </c>
      <c s="36" t="s">
        <v>427</v>
      </c>
      <c s="36" t="s">
        <v>435</v>
      </c>
      <c s="334" t="s">
        <v>878</v>
      </c>
      <c s="331" t="s">
        <v>852</v>
      </c>
      <c s="82"/>
      <c s="83"/>
      <c s="35">
        <f>G614+H614</f>
        <v>0</v>
      </c>
      <c s="186"/>
      <c s="218">
        <f>I614+J614</f>
        <v>0</v>
      </c>
      <c s="252"/>
      <c s="216">
        <f>K614+L614</f>
        <v>0</v>
      </c>
      <c s="252"/>
      <c s="219">
        <f>K614+N614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5" spans="1:22" s="33" customFormat="1" ht="12.75" hidden="1">
      <c r="A615" s="292" t="s">
        <v>853</v>
      </c>
      <c s="36" t="s">
        <v>984</v>
      </c>
      <c s="36" t="s">
        <v>427</v>
      </c>
      <c s="36" t="s">
        <v>435</v>
      </c>
      <c s="334" t="s">
        <v>878</v>
      </c>
      <c s="331" t="s">
        <v>854</v>
      </c>
      <c s="82"/>
      <c s="83"/>
      <c s="35">
        <f>G615+H615</f>
        <v>0</v>
      </c>
      <c s="186"/>
      <c s="218">
        <f>I615+J615</f>
        <v>0</v>
      </c>
      <c s="252"/>
      <c s="216">
        <f>K615+L615</f>
        <v>0</v>
      </c>
      <c s="252"/>
      <c s="219">
        <f>K615+N615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6" spans="1:22" s="33" customFormat="1" ht="51" hidden="1">
      <c r="A616" s="292" t="s">
        <v>879</v>
      </c>
      <c s="36" t="s">
        <v>984</v>
      </c>
      <c s="36" t="s">
        <v>427</v>
      </c>
      <c s="36" t="s">
        <v>435</v>
      </c>
      <c s="334" t="s">
        <v>880</v>
      </c>
      <c s="331"/>
      <c s="44">
        <f t="shared" si="274" ref="G616:O616">G617+G618</f>
        <v>0</v>
      </c>
      <c s="37">
        <f t="shared" si="274"/>
        <v>0</v>
      </c>
      <c s="37">
        <f t="shared" si="274"/>
        <v>0</v>
      </c>
      <c s="173">
        <f t="shared" si="274"/>
        <v>0</v>
      </c>
      <c s="222">
        <f t="shared" si="274"/>
        <v>0</v>
      </c>
      <c s="220">
        <f>L617+L618</f>
        <v>0</v>
      </c>
      <c s="220">
        <f>M617+M618</f>
        <v>0</v>
      </c>
      <c s="220">
        <f t="shared" si="274"/>
        <v>0</v>
      </c>
      <c s="223">
        <f t="shared" si="274"/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7" spans="1:22" s="33" customFormat="1" ht="12.75" hidden="1">
      <c r="A617" s="292" t="s">
        <v>851</v>
      </c>
      <c s="36" t="s">
        <v>984</v>
      </c>
      <c s="36" t="s">
        <v>427</v>
      </c>
      <c s="36" t="s">
        <v>435</v>
      </c>
      <c s="334" t="s">
        <v>880</v>
      </c>
      <c s="331" t="s">
        <v>852</v>
      </c>
      <c s="82"/>
      <c s="83"/>
      <c s="35">
        <f>G617+H617</f>
        <v>0</v>
      </c>
      <c s="186"/>
      <c s="218">
        <f>I617+J617</f>
        <v>0</v>
      </c>
      <c s="252"/>
      <c s="216">
        <f>K617+L617</f>
        <v>0</v>
      </c>
      <c s="252"/>
      <c s="219">
        <f>K617+N617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8" spans="1:22" s="33" customFormat="1" ht="25.5" hidden="1">
      <c r="A618" s="292" t="s">
        <v>1047</v>
      </c>
      <c s="36" t="s">
        <v>984</v>
      </c>
      <c s="36" t="s">
        <v>427</v>
      </c>
      <c s="36" t="s">
        <v>435</v>
      </c>
      <c s="334" t="s">
        <v>881</v>
      </c>
      <c s="331"/>
      <c s="44">
        <f t="shared" si="275" ref="G618:O618">G619</f>
        <v>0</v>
      </c>
      <c s="37">
        <f t="shared" si="275"/>
        <v>0</v>
      </c>
      <c s="37">
        <f t="shared" si="275"/>
        <v>0</v>
      </c>
      <c s="173">
        <f t="shared" si="275"/>
        <v>0</v>
      </c>
      <c s="222">
        <f t="shared" si="275"/>
        <v>0</v>
      </c>
      <c s="220">
        <f t="shared" si="275"/>
        <v>0</v>
      </c>
      <c s="220">
        <f t="shared" si="275"/>
        <v>0</v>
      </c>
      <c s="220">
        <f t="shared" si="275"/>
        <v>0</v>
      </c>
      <c s="223">
        <f t="shared" si="275"/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19" spans="1:22" s="33" customFormat="1" ht="12.75" hidden="1">
      <c r="A619" s="292" t="s">
        <v>851</v>
      </c>
      <c s="36" t="s">
        <v>984</v>
      </c>
      <c s="36" t="s">
        <v>427</v>
      </c>
      <c s="36" t="s">
        <v>435</v>
      </c>
      <c s="334" t="s">
        <v>881</v>
      </c>
      <c s="331" t="s">
        <v>852</v>
      </c>
      <c s="82"/>
      <c s="83"/>
      <c s="35">
        <f t="shared" si="276" ref="I619:I627">G619+H619</f>
        <v>0</v>
      </c>
      <c s="186"/>
      <c s="218">
        <f t="shared" si="277" ref="K619:K627">I619+J619</f>
        <v>0</v>
      </c>
      <c s="252"/>
      <c s="216">
        <f t="shared" si="278" ref="M619:M627">K619+L619</f>
        <v>0</v>
      </c>
      <c s="252"/>
      <c s="219">
        <f t="shared" si="279" ref="O619:O627">K619+N619</f>
        <v>0</v>
      </c>
      <c s="224">
        <v>0</v>
      </c>
      <c s="306">
        <f t="shared" si="266"/>
        <v>0</v>
      </c>
      <c s="224">
        <v>0</v>
      </c>
      <c s="306">
        <f t="shared" si="267"/>
        <v>0</v>
      </c>
      <c s="31"/>
      <c s="32"/>
      <c s="32"/>
    </row>
    <row r="620" spans="1:22" s="41" customFormat="1" ht="12.75">
      <c r="A620" s="292" t="s">
        <v>689</v>
      </c>
      <c s="36" t="s">
        <v>984</v>
      </c>
      <c s="36" t="s">
        <v>427</v>
      </c>
      <c s="36" t="s">
        <v>435</v>
      </c>
      <c s="86" t="s">
        <v>20</v>
      </c>
      <c s="331" t="s">
        <v>690</v>
      </c>
      <c s="35">
        <v>0</v>
      </c>
      <c s="35">
        <v>0</v>
      </c>
      <c s="35">
        <f t="shared" si="276"/>
        <v>0</v>
      </c>
      <c s="170">
        <v>0</v>
      </c>
      <c s="218">
        <f t="shared" si="277"/>
        <v>0</v>
      </c>
      <c s="216">
        <v>0</v>
      </c>
      <c s="216">
        <f t="shared" si="278"/>
        <v>0</v>
      </c>
      <c s="216">
        <v>4645</v>
      </c>
      <c s="219">
        <f t="shared" si="279"/>
        <v>4645</v>
      </c>
      <c s="224">
        <v>0</v>
      </c>
      <c s="306">
        <f t="shared" si="266"/>
        <v>4645</v>
      </c>
      <c s="224">
        <v>0</v>
      </c>
      <c s="306">
        <f t="shared" si="267"/>
        <v>4645</v>
      </c>
      <c s="31"/>
      <c s="40"/>
      <c s="40"/>
    </row>
    <row r="621" spans="1:22" s="41" customFormat="1" ht="12.75">
      <c r="A621" s="292" t="s">
        <v>691</v>
      </c>
      <c s="36" t="s">
        <v>984</v>
      </c>
      <c s="36" t="s">
        <v>427</v>
      </c>
      <c s="36" t="s">
        <v>435</v>
      </c>
      <c s="86" t="s">
        <v>20</v>
      </c>
      <c s="331" t="s">
        <v>692</v>
      </c>
      <c s="35">
        <v>0</v>
      </c>
      <c s="35">
        <v>0</v>
      </c>
      <c s="35">
        <f t="shared" si="276"/>
        <v>0</v>
      </c>
      <c s="170">
        <v>0</v>
      </c>
      <c s="218">
        <f t="shared" si="277"/>
        <v>0</v>
      </c>
      <c s="216">
        <v>0</v>
      </c>
      <c s="216">
        <f t="shared" si="278"/>
        <v>0</v>
      </c>
      <c s="216">
        <v>160</v>
      </c>
      <c s="219">
        <f t="shared" si="279"/>
        <v>160</v>
      </c>
      <c s="224">
        <v>0</v>
      </c>
      <c s="306">
        <f t="shared" si="266"/>
        <v>160</v>
      </c>
      <c s="224">
        <v>0</v>
      </c>
      <c s="306">
        <f t="shared" si="267"/>
        <v>160</v>
      </c>
      <c s="31"/>
      <c s="40"/>
      <c s="40"/>
    </row>
    <row r="622" spans="1:22" s="41" customFormat="1" ht="25.5">
      <c r="A622" s="292" t="s">
        <v>693</v>
      </c>
      <c s="36" t="s">
        <v>984</v>
      </c>
      <c s="36" t="s">
        <v>427</v>
      </c>
      <c s="36" t="s">
        <v>435</v>
      </c>
      <c s="86" t="s">
        <v>20</v>
      </c>
      <c s="331" t="s">
        <v>694</v>
      </c>
      <c s="35">
        <v>0</v>
      </c>
      <c s="35">
        <v>0</v>
      </c>
      <c s="35">
        <f t="shared" si="276"/>
        <v>0</v>
      </c>
      <c s="170">
        <v>0</v>
      </c>
      <c s="218">
        <f t="shared" si="277"/>
        <v>0</v>
      </c>
      <c s="216">
        <v>0</v>
      </c>
      <c s="216">
        <f t="shared" si="278"/>
        <v>0</v>
      </c>
      <c s="216">
        <v>0</v>
      </c>
      <c s="219">
        <f t="shared" si="279"/>
        <v>0</v>
      </c>
      <c s="216">
        <v>0</v>
      </c>
      <c s="306">
        <f>O622+P622</f>
        <v>0</v>
      </c>
      <c s="216">
        <v>0</v>
      </c>
      <c s="306">
        <f>Q622+R622</f>
        <v>0</v>
      </c>
      <c s="31"/>
      <c s="40"/>
      <c s="40"/>
    </row>
    <row r="623" spans="1:22" s="41" customFormat="1" ht="25.5" hidden="1">
      <c r="A623" s="292" t="s">
        <v>695</v>
      </c>
      <c s="36" t="s">
        <v>984</v>
      </c>
      <c s="36" t="s">
        <v>427</v>
      </c>
      <c s="36" t="s">
        <v>435</v>
      </c>
      <c s="86" t="s">
        <v>20</v>
      </c>
      <c s="331" t="s">
        <v>696</v>
      </c>
      <c s="35">
        <v>0</v>
      </c>
      <c s="35">
        <v>0</v>
      </c>
      <c s="35">
        <f t="shared" si="276"/>
        <v>0</v>
      </c>
      <c s="170">
        <v>0</v>
      </c>
      <c s="218">
        <f t="shared" si="277"/>
        <v>0</v>
      </c>
      <c s="216">
        <v>0</v>
      </c>
      <c s="216">
        <f t="shared" si="278"/>
        <v>0</v>
      </c>
      <c s="216">
        <v>0</v>
      </c>
      <c s="219">
        <f t="shared" si="279"/>
        <v>0</v>
      </c>
      <c s="216">
        <v>0</v>
      </c>
      <c s="306">
        <f>M623+P623</f>
        <v>0</v>
      </c>
      <c s="216">
        <v>0</v>
      </c>
      <c s="306">
        <f>O623+R623</f>
        <v>0</v>
      </c>
      <c s="31"/>
      <c s="40"/>
      <c s="40"/>
    </row>
    <row r="624" spans="1:22" s="41" customFormat="1" ht="25.5">
      <c r="A624" s="292" t="s">
        <v>684</v>
      </c>
      <c s="36" t="s">
        <v>984</v>
      </c>
      <c s="36" t="s">
        <v>427</v>
      </c>
      <c s="36" t="s">
        <v>435</v>
      </c>
      <c s="86" t="s">
        <v>20</v>
      </c>
      <c s="331" t="s">
        <v>685</v>
      </c>
      <c s="35">
        <v>0</v>
      </c>
      <c s="35">
        <v>0</v>
      </c>
      <c s="35">
        <f t="shared" si="276"/>
        <v>0</v>
      </c>
      <c s="170">
        <v>0</v>
      </c>
      <c s="218">
        <f t="shared" si="277"/>
        <v>0</v>
      </c>
      <c s="216">
        <v>0</v>
      </c>
      <c s="216">
        <f t="shared" si="278"/>
        <v>0</v>
      </c>
      <c s="216">
        <f>1675+1700</f>
        <v>3375</v>
      </c>
      <c s="219">
        <f t="shared" si="279"/>
        <v>3375</v>
      </c>
      <c s="224">
        <f>5729.99+132.63996-3.6</f>
        <v>5859.0299599999998</v>
      </c>
      <c s="306">
        <f>O624+P624</f>
        <v>9234.0299599999998</v>
      </c>
      <c s="224">
        <v>-171.40000000000001</v>
      </c>
      <c s="306">
        <f>Q624+R624</f>
        <v>9062.6299600000002</v>
      </c>
      <c s="31" t="s">
        <v>640</v>
      </c>
      <c s="40"/>
      <c s="40"/>
    </row>
    <row r="625" spans="1:22" s="41" customFormat="1" ht="63.75">
      <c r="A625" s="292" t="s">
        <v>279</v>
      </c>
      <c s="36" t="s">
        <v>984</v>
      </c>
      <c s="36" t="s">
        <v>427</v>
      </c>
      <c s="36" t="s">
        <v>435</v>
      </c>
      <c s="86" t="s">
        <v>20</v>
      </c>
      <c s="331" t="s">
        <v>280</v>
      </c>
      <c s="35">
        <v>0</v>
      </c>
      <c s="35">
        <v>0</v>
      </c>
      <c s="35">
        <f>G625+H625</f>
        <v>0</v>
      </c>
      <c s="170">
        <v>0</v>
      </c>
      <c s="218">
        <f>I625+J625</f>
        <v>0</v>
      </c>
      <c s="216">
        <v>0</v>
      </c>
      <c s="216">
        <f>K625+L625</f>
        <v>0</v>
      </c>
      <c s="216">
        <v>0</v>
      </c>
      <c s="219">
        <f>K625+N625</f>
        <v>0</v>
      </c>
      <c s="224">
        <v>3.6000000000000001</v>
      </c>
      <c s="306">
        <f>O625+P625</f>
        <v>3.6000000000000001</v>
      </c>
      <c s="224">
        <v>0</v>
      </c>
      <c s="306">
        <f>Q625+R625</f>
        <v>3.6000000000000001</v>
      </c>
      <c s="31"/>
      <c s="40"/>
      <c s="40"/>
    </row>
    <row r="626" spans="1:22" s="41" customFormat="1" ht="12.75">
      <c r="A626" s="292" t="s">
        <v>697</v>
      </c>
      <c s="36" t="s">
        <v>984</v>
      </c>
      <c s="36" t="s">
        <v>427</v>
      </c>
      <c s="36" t="s">
        <v>435</v>
      </c>
      <c s="86" t="s">
        <v>20</v>
      </c>
      <c s="331" t="s">
        <v>698</v>
      </c>
      <c s="35">
        <v>0</v>
      </c>
      <c s="35">
        <v>0</v>
      </c>
      <c s="35">
        <f t="shared" si="276"/>
        <v>0</v>
      </c>
      <c s="170">
        <v>0</v>
      </c>
      <c s="218">
        <f t="shared" si="277"/>
        <v>0</v>
      </c>
      <c s="216">
        <v>0</v>
      </c>
      <c s="216">
        <f t="shared" si="278"/>
        <v>0</v>
      </c>
      <c s="216">
        <v>30</v>
      </c>
      <c s="219">
        <f t="shared" si="279"/>
        <v>30</v>
      </c>
      <c s="224">
        <v>0</v>
      </c>
      <c s="306">
        <f>O626+P626</f>
        <v>30</v>
      </c>
      <c s="224">
        <v>0</v>
      </c>
      <c s="306">
        <f>Q626+R626</f>
        <v>30</v>
      </c>
      <c s="31"/>
      <c s="40"/>
      <c s="40"/>
    </row>
    <row r="627" spans="1:22" s="41" customFormat="1" ht="12.75">
      <c r="A627" s="292" t="s">
        <v>699</v>
      </c>
      <c s="36" t="s">
        <v>984</v>
      </c>
      <c s="36" t="s">
        <v>427</v>
      </c>
      <c s="36" t="s">
        <v>435</v>
      </c>
      <c s="86" t="s">
        <v>20</v>
      </c>
      <c s="331" t="s">
        <v>700</v>
      </c>
      <c s="35">
        <v>0</v>
      </c>
      <c s="35">
        <v>0</v>
      </c>
      <c s="35">
        <f t="shared" si="276"/>
        <v>0</v>
      </c>
      <c s="170">
        <v>0</v>
      </c>
      <c s="218">
        <f t="shared" si="277"/>
        <v>0</v>
      </c>
      <c s="216">
        <v>0</v>
      </c>
      <c s="216">
        <f t="shared" si="278"/>
        <v>0</v>
      </c>
      <c s="216">
        <v>0</v>
      </c>
      <c s="219">
        <f t="shared" si="279"/>
        <v>0</v>
      </c>
      <c s="216">
        <v>0</v>
      </c>
      <c s="306">
        <f>O627+P627</f>
        <v>0</v>
      </c>
      <c s="216">
        <v>0</v>
      </c>
      <c s="306">
        <f>Q627+R627</f>
        <v>0</v>
      </c>
      <c s="31"/>
      <c s="40"/>
      <c s="40"/>
    </row>
    <row r="628" spans="1:22" s="65" customFormat="1" ht="12.75" hidden="1">
      <c r="A628" s="291" t="s">
        <v>1049</v>
      </c>
      <c s="34" t="s">
        <v>984</v>
      </c>
      <c s="34" t="s">
        <v>435</v>
      </c>
      <c s="34"/>
      <c s="336"/>
      <c s="337"/>
      <c s="62">
        <f>G629</f>
        <v>400</v>
      </c>
      <c s="63">
        <f t="shared" si="280" ref="H628:S629">H629</f>
        <v>-50</v>
      </c>
      <c s="63">
        <f t="shared" si="280"/>
        <v>350</v>
      </c>
      <c s="179">
        <f t="shared" si="280"/>
        <v>-350</v>
      </c>
      <c s="238">
        <f t="shared" si="280"/>
        <v>0</v>
      </c>
      <c s="237">
        <f t="shared" si="280"/>
        <v>0</v>
      </c>
      <c s="237">
        <f t="shared" si="280"/>
        <v>0</v>
      </c>
      <c s="237">
        <f t="shared" si="280"/>
        <v>0</v>
      </c>
      <c s="239">
        <f t="shared" si="280"/>
        <v>0</v>
      </c>
      <c s="237">
        <f t="shared" si="280"/>
        <v>0</v>
      </c>
      <c s="314">
        <f t="shared" si="280"/>
        <v>0</v>
      </c>
      <c s="237">
        <f t="shared" si="280"/>
        <v>0</v>
      </c>
      <c s="314">
        <f t="shared" si="280"/>
        <v>0</v>
      </c>
      <c s="31"/>
      <c s="64"/>
      <c s="64"/>
    </row>
    <row r="629" spans="1:22" s="41" customFormat="1" ht="12.75" hidden="1">
      <c r="A629" s="291" t="s">
        <v>808</v>
      </c>
      <c s="34" t="s">
        <v>984</v>
      </c>
      <c s="34" t="s">
        <v>435</v>
      </c>
      <c s="34" t="s">
        <v>452</v>
      </c>
      <c s="336"/>
      <c s="337"/>
      <c s="44">
        <f>G630</f>
        <v>400</v>
      </c>
      <c s="37">
        <f t="shared" si="280"/>
        <v>-50</v>
      </c>
      <c s="37">
        <f t="shared" si="280"/>
        <v>350</v>
      </c>
      <c s="173">
        <f t="shared" si="280"/>
        <v>-350</v>
      </c>
      <c s="222">
        <f t="shared" si="280"/>
        <v>0</v>
      </c>
      <c s="220">
        <f t="shared" si="280"/>
        <v>0</v>
      </c>
      <c s="220">
        <f t="shared" si="280"/>
        <v>0</v>
      </c>
      <c s="220">
        <f t="shared" si="280"/>
        <v>0</v>
      </c>
      <c s="223">
        <f t="shared" si="280"/>
        <v>0</v>
      </c>
      <c s="220">
        <f t="shared" si="280"/>
        <v>0</v>
      </c>
      <c s="312">
        <f t="shared" si="280"/>
        <v>0</v>
      </c>
      <c s="220">
        <f t="shared" si="280"/>
        <v>0</v>
      </c>
      <c s="312">
        <f t="shared" si="280"/>
        <v>0</v>
      </c>
      <c s="31"/>
      <c s="40"/>
      <c s="40"/>
    </row>
    <row r="630" spans="1:22" s="41" customFormat="1" ht="12.75" hidden="1">
      <c r="A630" s="292" t="s">
        <v>643</v>
      </c>
      <c s="36" t="s">
        <v>984</v>
      </c>
      <c s="36" t="s">
        <v>435</v>
      </c>
      <c s="36" t="s">
        <v>452</v>
      </c>
      <c s="328" t="s">
        <v>644</v>
      </c>
      <c s="331"/>
      <c s="44">
        <f>G631</f>
        <v>400</v>
      </c>
      <c s="37">
        <f t="shared" si="281" ref="H630:S630">H631</f>
        <v>-50</v>
      </c>
      <c s="37">
        <f t="shared" si="281"/>
        <v>350</v>
      </c>
      <c s="173">
        <f t="shared" si="281"/>
        <v>-350</v>
      </c>
      <c s="222">
        <f t="shared" si="281"/>
        <v>0</v>
      </c>
      <c s="220">
        <f t="shared" si="281"/>
        <v>0</v>
      </c>
      <c s="220">
        <f t="shared" si="281"/>
        <v>0</v>
      </c>
      <c s="220">
        <f t="shared" si="281"/>
        <v>0</v>
      </c>
      <c s="223">
        <f t="shared" si="281"/>
        <v>0</v>
      </c>
      <c s="220">
        <f t="shared" si="281"/>
        <v>0</v>
      </c>
      <c s="312">
        <f t="shared" si="281"/>
        <v>0</v>
      </c>
      <c s="220">
        <f t="shared" si="281"/>
        <v>0</v>
      </c>
      <c s="312">
        <f t="shared" si="281"/>
        <v>0</v>
      </c>
      <c s="31"/>
      <c s="40"/>
      <c s="40"/>
    </row>
    <row r="631" spans="1:22" s="41" customFormat="1" ht="38.25" hidden="1">
      <c r="A631" s="292" t="s">
        <v>882</v>
      </c>
      <c s="36" t="s">
        <v>984</v>
      </c>
      <c s="36" t="s">
        <v>435</v>
      </c>
      <c s="36" t="s">
        <v>452</v>
      </c>
      <c s="328" t="s">
        <v>356</v>
      </c>
      <c s="331"/>
      <c s="44">
        <f>G633</f>
        <v>400</v>
      </c>
      <c s="37">
        <f>H633</f>
        <v>-50</v>
      </c>
      <c s="37">
        <f>I633</f>
        <v>350</v>
      </c>
      <c s="173">
        <f>J633</f>
        <v>-350</v>
      </c>
      <c s="222">
        <f>K633+K632</f>
        <v>0</v>
      </c>
      <c s="220">
        <f>L633</f>
        <v>0</v>
      </c>
      <c s="220">
        <f t="shared" si="282" ref="M631:S631">M633+M632</f>
        <v>0</v>
      </c>
      <c s="220">
        <f t="shared" si="282"/>
        <v>0</v>
      </c>
      <c s="223">
        <f t="shared" si="282"/>
        <v>0</v>
      </c>
      <c s="220">
        <f t="shared" si="282"/>
        <v>0</v>
      </c>
      <c s="312">
        <f t="shared" si="282"/>
        <v>0</v>
      </c>
      <c s="220">
        <f t="shared" si="282"/>
        <v>0</v>
      </c>
      <c s="312">
        <f t="shared" si="282"/>
        <v>0</v>
      </c>
      <c s="31"/>
      <c s="40"/>
      <c s="40"/>
    </row>
    <row r="632" spans="1:22" s="41" customFormat="1" ht="25.5" hidden="1">
      <c r="A632" s="292" t="s">
        <v>684</v>
      </c>
      <c s="36" t="s">
        <v>984</v>
      </c>
      <c s="36" t="s">
        <v>435</v>
      </c>
      <c s="36" t="s">
        <v>452</v>
      </c>
      <c s="328" t="s">
        <v>356</v>
      </c>
      <c s="331" t="s">
        <v>685</v>
      </c>
      <c s="35">
        <v>0</v>
      </c>
      <c s="35">
        <v>0</v>
      </c>
      <c s="35">
        <f>G632+H632</f>
        <v>0</v>
      </c>
      <c s="170">
        <v>0</v>
      </c>
      <c s="218">
        <f>I632+J632</f>
        <v>0</v>
      </c>
      <c s="216">
        <v>0</v>
      </c>
      <c s="216">
        <f>K632+L632</f>
        <v>0</v>
      </c>
      <c s="220">
        <v>0</v>
      </c>
      <c s="219">
        <f>K632+N632</f>
        <v>0</v>
      </c>
      <c s="220">
        <v>0</v>
      </c>
      <c s="306">
        <f>M632+P632</f>
        <v>0</v>
      </c>
      <c s="220">
        <v>0</v>
      </c>
      <c s="306">
        <f>O632+R632</f>
        <v>0</v>
      </c>
      <c s="31"/>
      <c s="40"/>
      <c s="40"/>
    </row>
    <row r="633" spans="1:22" s="41" customFormat="1" ht="12.75" hidden="1">
      <c r="A633" s="293" t="s">
        <v>645</v>
      </c>
      <c s="36" t="s">
        <v>984</v>
      </c>
      <c s="36" t="s">
        <v>435</v>
      </c>
      <c s="36" t="s">
        <v>452</v>
      </c>
      <c s="328" t="s">
        <v>356</v>
      </c>
      <c s="331" t="s">
        <v>646</v>
      </c>
      <c s="44">
        <v>400</v>
      </c>
      <c s="37">
        <v>-50</v>
      </c>
      <c s="35">
        <f>G633+H633</f>
        <v>350</v>
      </c>
      <c s="173">
        <v>-350</v>
      </c>
      <c s="218">
        <f>I633+J633</f>
        <v>0</v>
      </c>
      <c s="220">
        <v>0</v>
      </c>
      <c s="216">
        <f>K633+L633</f>
        <v>0</v>
      </c>
      <c s="220">
        <v>0</v>
      </c>
      <c s="219">
        <f>K633+N633</f>
        <v>0</v>
      </c>
      <c s="220">
        <v>0</v>
      </c>
      <c s="306">
        <f>M633+P633</f>
        <v>0</v>
      </c>
      <c s="220">
        <v>0</v>
      </c>
      <c s="306">
        <f>O633+R633</f>
        <v>0</v>
      </c>
      <c s="31"/>
      <c s="40"/>
      <c s="40"/>
    </row>
    <row r="634" spans="1:22" s="65" customFormat="1" ht="12.75">
      <c r="A634" s="291" t="s">
        <v>647</v>
      </c>
      <c s="34" t="s">
        <v>984</v>
      </c>
      <c s="34">
        <v>10</v>
      </c>
      <c s="34"/>
      <c s="329"/>
      <c s="333"/>
      <c s="62">
        <f t="shared" si="283" ref="G634:O634">G635+G648</f>
        <v>17675.299999999999</v>
      </c>
      <c s="63">
        <f t="shared" si="283"/>
        <v>4994.1000000000004</v>
      </c>
      <c s="63">
        <f t="shared" si="283"/>
        <v>22669.400000000001</v>
      </c>
      <c s="179">
        <f t="shared" si="283"/>
        <v>-145</v>
      </c>
      <c s="238">
        <f t="shared" si="283"/>
        <v>22524.400000000001</v>
      </c>
      <c s="237">
        <f>L635+L648</f>
        <v>0</v>
      </c>
      <c s="237">
        <f>M635+M648</f>
        <v>22524.400000000001</v>
      </c>
      <c s="237">
        <f t="shared" si="283"/>
        <v>1081.7999999999984</v>
      </c>
      <c s="239">
        <f t="shared" si="283"/>
        <v>23606.200000000001</v>
      </c>
      <c s="237">
        <f>P635+P648</f>
        <v>0</v>
      </c>
      <c s="314">
        <f>Q635+Q648</f>
        <v>23606.200000000001</v>
      </c>
      <c s="237">
        <f>R635+R648</f>
        <v>0</v>
      </c>
      <c s="314">
        <f>S635+S648</f>
        <v>23606.200000000001</v>
      </c>
      <c s="31"/>
      <c s="64"/>
      <c s="64"/>
    </row>
    <row r="635" spans="1:22" s="41" customFormat="1" ht="12.75">
      <c r="A635" s="291" t="s">
        <v>813</v>
      </c>
      <c s="34" t="s">
        <v>984</v>
      </c>
      <c s="34">
        <v>10</v>
      </c>
      <c s="34" t="s">
        <v>419</v>
      </c>
      <c s="329"/>
      <c s="333"/>
      <c s="44">
        <f>G636+G639+G641</f>
        <v>1159.5999999999999</v>
      </c>
      <c s="37">
        <f>H636+H639+H641</f>
        <v>6077.3999999999996</v>
      </c>
      <c s="37">
        <f>I636+I639+I641</f>
        <v>7237</v>
      </c>
      <c s="173">
        <f>J636+J639+J641</f>
        <v>-145</v>
      </c>
      <c s="222">
        <f>K636+K639+K641+K645</f>
        <v>7092</v>
      </c>
      <c s="220">
        <f>L636+L639+L641</f>
        <v>0</v>
      </c>
      <c s="220">
        <f t="shared" si="284" ref="M635:S635">M636+M639+M641+M645</f>
        <v>7092</v>
      </c>
      <c s="220">
        <f t="shared" si="284"/>
        <v>-6820</v>
      </c>
      <c s="223">
        <f t="shared" si="284"/>
        <v>272</v>
      </c>
      <c s="220">
        <f t="shared" si="284"/>
        <v>0</v>
      </c>
      <c s="312">
        <f t="shared" si="284"/>
        <v>272</v>
      </c>
      <c s="220">
        <f t="shared" si="284"/>
        <v>0</v>
      </c>
      <c s="312">
        <f t="shared" si="284"/>
        <v>272</v>
      </c>
      <c s="31"/>
      <c s="40"/>
      <c s="40"/>
    </row>
    <row r="636" spans="1:22" s="41" customFormat="1" ht="12.75" hidden="1">
      <c r="A636" s="292" t="s">
        <v>883</v>
      </c>
      <c s="36" t="s">
        <v>984</v>
      </c>
      <c s="36">
        <v>10</v>
      </c>
      <c s="36" t="s">
        <v>419</v>
      </c>
      <c s="86" t="s">
        <v>884</v>
      </c>
      <c s="331"/>
      <c s="44">
        <f t="shared" si="285" ref="G636:S637">G637</f>
        <v>500</v>
      </c>
      <c s="37">
        <f t="shared" si="285"/>
        <v>-355</v>
      </c>
      <c s="37">
        <f t="shared" si="285"/>
        <v>145</v>
      </c>
      <c s="173">
        <f t="shared" si="285"/>
        <v>-145</v>
      </c>
      <c s="222">
        <f t="shared" si="285"/>
        <v>0</v>
      </c>
      <c s="220">
        <f t="shared" si="285"/>
        <v>0</v>
      </c>
      <c s="220">
        <f t="shared" si="285"/>
        <v>0</v>
      </c>
      <c s="220">
        <f t="shared" si="285"/>
        <v>0</v>
      </c>
      <c s="223">
        <f t="shared" si="285"/>
        <v>0</v>
      </c>
      <c s="220">
        <f t="shared" si="285"/>
        <v>0</v>
      </c>
      <c s="312">
        <f t="shared" si="285"/>
        <v>0</v>
      </c>
      <c s="220">
        <f t="shared" si="285"/>
        <v>0</v>
      </c>
      <c s="312">
        <f t="shared" si="285"/>
        <v>0</v>
      </c>
      <c s="31"/>
      <c s="40"/>
      <c s="40"/>
    </row>
    <row r="637" spans="1:22" s="41" customFormat="1" ht="12.75" hidden="1">
      <c r="A637" s="292" t="s">
        <v>885</v>
      </c>
      <c s="36" t="s">
        <v>984</v>
      </c>
      <c s="36">
        <v>10</v>
      </c>
      <c s="36" t="s">
        <v>419</v>
      </c>
      <c s="86" t="s">
        <v>886</v>
      </c>
      <c s="331"/>
      <c s="44">
        <f t="shared" si="285"/>
        <v>500</v>
      </c>
      <c s="37">
        <f t="shared" si="285"/>
        <v>-355</v>
      </c>
      <c s="37">
        <f t="shared" si="285"/>
        <v>145</v>
      </c>
      <c s="173">
        <f t="shared" si="285"/>
        <v>-145</v>
      </c>
      <c s="222">
        <f t="shared" si="285"/>
        <v>0</v>
      </c>
      <c s="220">
        <f t="shared" si="285"/>
        <v>0</v>
      </c>
      <c s="220">
        <f t="shared" si="285"/>
        <v>0</v>
      </c>
      <c s="220">
        <f t="shared" si="285"/>
        <v>0</v>
      </c>
      <c s="223">
        <f t="shared" si="285"/>
        <v>0</v>
      </c>
      <c s="220">
        <f t="shared" si="285"/>
        <v>0</v>
      </c>
      <c s="312">
        <f t="shared" si="285"/>
        <v>0</v>
      </c>
      <c s="220">
        <f t="shared" si="285"/>
        <v>0</v>
      </c>
      <c s="312">
        <f t="shared" si="285"/>
        <v>0</v>
      </c>
      <c s="31"/>
      <c s="40"/>
      <c s="40"/>
    </row>
    <row r="638" spans="1:22" s="41" customFormat="1" ht="12.75" hidden="1">
      <c r="A638" s="293" t="s">
        <v>887</v>
      </c>
      <c s="36" t="s">
        <v>984</v>
      </c>
      <c s="36">
        <v>10</v>
      </c>
      <c s="36" t="s">
        <v>419</v>
      </c>
      <c s="86" t="s">
        <v>886</v>
      </c>
      <c s="331" t="s">
        <v>646</v>
      </c>
      <c s="44">
        <v>500</v>
      </c>
      <c s="37">
        <v>-355</v>
      </c>
      <c s="35">
        <f>G638+H638</f>
        <v>145</v>
      </c>
      <c s="173">
        <v>-145</v>
      </c>
      <c s="218">
        <f>I638+J638</f>
        <v>0</v>
      </c>
      <c s="220">
        <v>0</v>
      </c>
      <c s="216">
        <f>K638+L638</f>
        <v>0</v>
      </c>
      <c s="220">
        <v>0</v>
      </c>
      <c s="219">
        <f>K638+N638</f>
        <v>0</v>
      </c>
      <c s="220">
        <v>0</v>
      </c>
      <c s="306">
        <f>M638+P638</f>
        <v>0</v>
      </c>
      <c s="220">
        <v>0</v>
      </c>
      <c s="306">
        <f>O638+R638</f>
        <v>0</v>
      </c>
      <c s="31"/>
      <c s="40"/>
      <c s="40"/>
    </row>
    <row r="639" spans="1:22" s="41" customFormat="1" ht="38.25" hidden="1">
      <c r="A639" s="292" t="s">
        <v>788</v>
      </c>
      <c s="36" t="s">
        <v>984</v>
      </c>
      <c s="36">
        <v>10</v>
      </c>
      <c s="36" t="s">
        <v>419</v>
      </c>
      <c s="86" t="s">
        <v>888</v>
      </c>
      <c s="331"/>
      <c s="44">
        <f>G640</f>
        <v>659.60000000000002</v>
      </c>
      <c s="37">
        <f>H640</f>
        <v>6432.3999999999996</v>
      </c>
      <c s="37">
        <f>I640</f>
        <v>7092</v>
      </c>
      <c s="173">
        <f>J640</f>
        <v>0</v>
      </c>
      <c s="222">
        <f>K640+K644</f>
        <v>7092</v>
      </c>
      <c s="220">
        <f>L640</f>
        <v>0</v>
      </c>
      <c s="220">
        <f t="shared" si="286" ref="M639:S639">M640+M644</f>
        <v>7092</v>
      </c>
      <c s="220">
        <f t="shared" si="286"/>
        <v>-7092</v>
      </c>
      <c s="223">
        <f t="shared" si="286"/>
        <v>0</v>
      </c>
      <c s="220">
        <f t="shared" si="286"/>
        <v>0</v>
      </c>
      <c s="312">
        <f t="shared" si="286"/>
        <v>0</v>
      </c>
      <c s="220">
        <f t="shared" si="286"/>
        <v>0</v>
      </c>
      <c s="312">
        <f t="shared" si="286"/>
        <v>0</v>
      </c>
      <c s="46"/>
      <c s="40"/>
      <c s="40"/>
    </row>
    <row r="640" spans="1:22" s="41" customFormat="1" ht="12.75" hidden="1">
      <c r="A640" s="292" t="s">
        <v>652</v>
      </c>
      <c s="36" t="s">
        <v>984</v>
      </c>
      <c s="36">
        <v>10</v>
      </c>
      <c s="36" t="s">
        <v>419</v>
      </c>
      <c s="86" t="s">
        <v>888</v>
      </c>
      <c s="331" t="s">
        <v>653</v>
      </c>
      <c s="44">
        <v>659.60000000000002</v>
      </c>
      <c s="37">
        <v>6432.3999999999996</v>
      </c>
      <c s="35">
        <f>G640+H640</f>
        <v>7092</v>
      </c>
      <c s="173">
        <v>0</v>
      </c>
      <c s="218">
        <f>I640+J640</f>
        <v>7092</v>
      </c>
      <c s="220">
        <v>0</v>
      </c>
      <c s="216">
        <f>K640+L640</f>
        <v>7092</v>
      </c>
      <c s="220">
        <v>-7092</v>
      </c>
      <c s="219">
        <f>K640+N640</f>
        <v>0</v>
      </c>
      <c s="224">
        <v>0</v>
      </c>
      <c s="306">
        <f>O640+P640</f>
        <v>0</v>
      </c>
      <c s="224">
        <v>0</v>
      </c>
      <c s="306">
        <f>Q640+R640</f>
        <v>0</v>
      </c>
      <c s="46"/>
      <c s="40"/>
      <c s="40"/>
    </row>
    <row r="641" spans="1:22" s="41" customFormat="1" ht="12.75" hidden="1">
      <c r="A641" s="292" t="s">
        <v>643</v>
      </c>
      <c s="36" t="s">
        <v>984</v>
      </c>
      <c s="36">
        <v>10</v>
      </c>
      <c s="36" t="s">
        <v>419</v>
      </c>
      <c s="328" t="s">
        <v>644</v>
      </c>
      <c s="331"/>
      <c s="44">
        <f t="shared" si="287" ref="G641:S642">G642</f>
        <v>0</v>
      </c>
      <c s="37">
        <f t="shared" si="287"/>
        <v>0</v>
      </c>
      <c s="37">
        <f t="shared" si="287"/>
        <v>0</v>
      </c>
      <c s="173">
        <f t="shared" si="287"/>
        <v>0</v>
      </c>
      <c s="222">
        <f t="shared" si="287"/>
        <v>0</v>
      </c>
      <c s="220">
        <f t="shared" si="287"/>
        <v>0</v>
      </c>
      <c s="220">
        <f t="shared" si="287"/>
        <v>0</v>
      </c>
      <c s="220">
        <f t="shared" si="287"/>
        <v>0</v>
      </c>
      <c s="223">
        <f t="shared" si="287"/>
        <v>0</v>
      </c>
      <c s="220">
        <f t="shared" si="287"/>
        <v>0</v>
      </c>
      <c s="312">
        <f t="shared" si="287"/>
        <v>0</v>
      </c>
      <c s="220">
        <f t="shared" si="287"/>
        <v>0</v>
      </c>
      <c s="312">
        <f t="shared" si="287"/>
        <v>0</v>
      </c>
      <c s="31"/>
      <c s="40"/>
      <c s="40"/>
    </row>
    <row r="642" spans="1:22" s="41" customFormat="1" ht="51" hidden="1">
      <c r="A642" s="292" t="s">
        <v>889</v>
      </c>
      <c s="36" t="s">
        <v>984</v>
      </c>
      <c s="36">
        <v>10</v>
      </c>
      <c s="36" t="s">
        <v>419</v>
      </c>
      <c s="328" t="s">
        <v>357</v>
      </c>
      <c s="331"/>
      <c s="44">
        <f t="shared" si="287"/>
        <v>0</v>
      </c>
      <c s="37">
        <f t="shared" si="287"/>
        <v>0</v>
      </c>
      <c s="37">
        <f t="shared" si="287"/>
        <v>0</v>
      </c>
      <c s="173">
        <f t="shared" si="287"/>
        <v>0</v>
      </c>
      <c s="222">
        <f t="shared" si="287"/>
        <v>0</v>
      </c>
      <c s="220">
        <f t="shared" si="287"/>
        <v>0</v>
      </c>
      <c s="220">
        <f t="shared" si="287"/>
        <v>0</v>
      </c>
      <c s="220">
        <f t="shared" si="287"/>
        <v>0</v>
      </c>
      <c s="223">
        <f t="shared" si="287"/>
        <v>0</v>
      </c>
      <c s="220">
        <f t="shared" si="287"/>
        <v>0</v>
      </c>
      <c s="312">
        <f t="shared" si="287"/>
        <v>0</v>
      </c>
      <c s="220">
        <f t="shared" si="287"/>
        <v>0</v>
      </c>
      <c s="312">
        <f t="shared" si="287"/>
        <v>0</v>
      </c>
      <c s="31"/>
      <c s="40"/>
      <c s="40"/>
    </row>
    <row r="643" spans="1:22" s="41" customFormat="1" ht="12.75" hidden="1">
      <c r="A643" s="293" t="s">
        <v>645</v>
      </c>
      <c s="36" t="s">
        <v>984</v>
      </c>
      <c s="36">
        <v>10</v>
      </c>
      <c s="36" t="s">
        <v>419</v>
      </c>
      <c s="328" t="s">
        <v>357</v>
      </c>
      <c s="331" t="s">
        <v>646</v>
      </c>
      <c s="44">
        <v>0</v>
      </c>
      <c s="37"/>
      <c s="35">
        <f>G643+H643</f>
        <v>0</v>
      </c>
      <c s="173"/>
      <c s="218">
        <f>I643+J643</f>
        <v>0</v>
      </c>
      <c s="220"/>
      <c s="216">
        <f>K643+L643</f>
        <v>0</v>
      </c>
      <c s="220"/>
      <c s="219">
        <f>K643+N643</f>
        <v>0</v>
      </c>
      <c s="220"/>
      <c s="306">
        <f>M643+P643</f>
        <v>0</v>
      </c>
      <c s="220"/>
      <c s="306">
        <f>O643+R643</f>
        <v>0</v>
      </c>
      <c s="31"/>
      <c s="40"/>
      <c s="40"/>
    </row>
    <row r="644" spans="1:22" s="41" customFormat="1" ht="25.5" hidden="1">
      <c r="A644" s="292" t="s">
        <v>890</v>
      </c>
      <c s="36" t="s">
        <v>984</v>
      </c>
      <c s="36">
        <v>10</v>
      </c>
      <c s="36" t="s">
        <v>419</v>
      </c>
      <c s="86" t="s">
        <v>888</v>
      </c>
      <c s="331" t="s">
        <v>891</v>
      </c>
      <c s="37">
        <v>0</v>
      </c>
      <c s="37">
        <v>0</v>
      </c>
      <c s="35">
        <f>G644+H644</f>
        <v>0</v>
      </c>
      <c s="173">
        <v>0</v>
      </c>
      <c s="218">
        <f>I644+J644</f>
        <v>0</v>
      </c>
      <c s="220">
        <v>0</v>
      </c>
      <c s="216">
        <f>K644+L644</f>
        <v>0</v>
      </c>
      <c s="220">
        <v>0</v>
      </c>
      <c s="219">
        <f>K644+N644</f>
        <v>0</v>
      </c>
      <c s="220">
        <v>0</v>
      </c>
      <c s="306">
        <f>M644+P644</f>
        <v>0</v>
      </c>
      <c s="220">
        <v>0</v>
      </c>
      <c s="306">
        <f>O644+R644</f>
        <v>0</v>
      </c>
      <c s="46" t="s">
        <v>486</v>
      </c>
      <c s="40">
        <v>939</v>
      </c>
      <c s="40"/>
    </row>
    <row r="645" spans="1:22" s="41" customFormat="1" ht="12.75">
      <c r="A645" s="292" t="s">
        <v>643</v>
      </c>
      <c s="36" t="s">
        <v>984</v>
      </c>
      <c s="36">
        <v>10</v>
      </c>
      <c s="36" t="s">
        <v>419</v>
      </c>
      <c s="328" t="s">
        <v>644</v>
      </c>
      <c s="331"/>
      <c s="44">
        <f>G646</f>
        <v>0</v>
      </c>
      <c s="37">
        <f t="shared" si="288" ref="H645:S646">H646</f>
        <v>0</v>
      </c>
      <c s="37">
        <f t="shared" si="288"/>
        <v>0</v>
      </c>
      <c s="173">
        <f t="shared" si="288"/>
        <v>0</v>
      </c>
      <c s="222">
        <f t="shared" si="288"/>
        <v>0</v>
      </c>
      <c s="220">
        <f t="shared" si="288"/>
        <v>0</v>
      </c>
      <c s="220">
        <f t="shared" si="288"/>
        <v>0</v>
      </c>
      <c s="220">
        <f t="shared" si="288"/>
        <v>272</v>
      </c>
      <c s="223">
        <f t="shared" si="288"/>
        <v>272</v>
      </c>
      <c s="220">
        <f t="shared" si="288"/>
        <v>0</v>
      </c>
      <c s="312">
        <f t="shared" si="288"/>
        <v>272</v>
      </c>
      <c s="220">
        <f t="shared" si="288"/>
        <v>0</v>
      </c>
      <c s="312">
        <f t="shared" si="288"/>
        <v>272</v>
      </c>
      <c s="31"/>
      <c s="40"/>
      <c s="40"/>
    </row>
    <row r="646" spans="1:22" s="41" customFormat="1" ht="12.75">
      <c r="A646" s="298" t="s">
        <v>855</v>
      </c>
      <c s="86" t="s">
        <v>984</v>
      </c>
      <c s="86">
        <v>10</v>
      </c>
      <c s="86" t="s">
        <v>419</v>
      </c>
      <c s="328" t="s">
        <v>355</v>
      </c>
      <c s="331"/>
      <c s="44">
        <f>G647</f>
        <v>0</v>
      </c>
      <c s="44">
        <f t="shared" si="288"/>
        <v>0</v>
      </c>
      <c s="44">
        <f t="shared" si="288"/>
        <v>0</v>
      </c>
      <c s="181">
        <f t="shared" si="288"/>
        <v>0</v>
      </c>
      <c s="222">
        <f t="shared" si="288"/>
        <v>0</v>
      </c>
      <c s="227">
        <f t="shared" si="288"/>
        <v>0</v>
      </c>
      <c s="227">
        <f t="shared" si="288"/>
        <v>0</v>
      </c>
      <c s="227">
        <f t="shared" si="288"/>
        <v>272</v>
      </c>
      <c s="245">
        <f t="shared" si="288"/>
        <v>272</v>
      </c>
      <c s="227">
        <f t="shared" si="288"/>
        <v>0</v>
      </c>
      <c s="323">
        <f t="shared" si="288"/>
        <v>272</v>
      </c>
      <c s="227">
        <f t="shared" si="288"/>
        <v>0</v>
      </c>
      <c s="323">
        <f t="shared" si="288"/>
        <v>272</v>
      </c>
      <c s="31"/>
      <c s="40"/>
      <c s="40"/>
    </row>
    <row r="647" spans="1:22" s="41" customFormat="1" ht="12.75">
      <c r="A647" s="298" t="s">
        <v>892</v>
      </c>
      <c s="86" t="s">
        <v>984</v>
      </c>
      <c s="86">
        <v>10</v>
      </c>
      <c s="86" t="s">
        <v>419</v>
      </c>
      <c s="328" t="s">
        <v>355</v>
      </c>
      <c s="331" t="s">
        <v>893</v>
      </c>
      <c s="35">
        <v>0</v>
      </c>
      <c s="35">
        <v>0</v>
      </c>
      <c s="35">
        <f>G647+H647</f>
        <v>0</v>
      </c>
      <c s="170">
        <v>0</v>
      </c>
      <c s="218">
        <f>I647+J647</f>
        <v>0</v>
      </c>
      <c s="216">
        <v>0</v>
      </c>
      <c s="216">
        <f>K647+L647</f>
        <v>0</v>
      </c>
      <c s="220">
        <v>272</v>
      </c>
      <c s="219">
        <f>K647+N647</f>
        <v>272</v>
      </c>
      <c s="224">
        <v>0</v>
      </c>
      <c s="306">
        <f>O647+P647</f>
        <v>272</v>
      </c>
      <c s="224">
        <v>0</v>
      </c>
      <c s="306">
        <f>Q647+R647</f>
        <v>272</v>
      </c>
      <c s="31"/>
      <c s="40"/>
      <c s="40"/>
    </row>
    <row r="648" spans="1:22" s="41" customFormat="1" ht="12.75">
      <c r="A648" s="291" t="s">
        <v>814</v>
      </c>
      <c s="34" t="s">
        <v>984</v>
      </c>
      <c s="34">
        <v>10</v>
      </c>
      <c s="34" t="s">
        <v>421</v>
      </c>
      <c s="329"/>
      <c s="333"/>
      <c s="44">
        <f>G661+G651+G649</f>
        <v>16515.700000000001</v>
      </c>
      <c s="37">
        <f>H661+H651+H649</f>
        <v>-1083.2999999999997</v>
      </c>
      <c s="37">
        <f>I661+I651+I649</f>
        <v>15432.400000000001</v>
      </c>
      <c s="173">
        <f>J661+J651+J649</f>
        <v>0</v>
      </c>
      <c s="222">
        <f>K661+K651+K649+K654</f>
        <v>15432.400000000001</v>
      </c>
      <c s="220">
        <f>L661+L651+L649</f>
        <v>0</v>
      </c>
      <c s="220">
        <f>M661+M651+M649+M654</f>
        <v>15432.400000000001</v>
      </c>
      <c s="220">
        <f t="shared" si="289" ref="N648:S648">N661+N651+N649+N654+N659</f>
        <v>7901.7999999999984</v>
      </c>
      <c s="220">
        <f t="shared" si="289"/>
        <v>23334.200000000001</v>
      </c>
      <c s="220">
        <f t="shared" si="289"/>
        <v>0</v>
      </c>
      <c s="312">
        <f t="shared" si="289"/>
        <v>23334.200000000001</v>
      </c>
      <c s="220">
        <f t="shared" si="289"/>
        <v>0</v>
      </c>
      <c s="312">
        <f t="shared" si="289"/>
        <v>23334.200000000001</v>
      </c>
      <c s="46"/>
      <c s="40"/>
      <c s="40"/>
    </row>
    <row r="649" spans="1:22" s="33" customFormat="1" ht="12.75" hidden="1">
      <c r="A649" s="293" t="s">
        <v>0</v>
      </c>
      <c s="36" t="s">
        <v>984</v>
      </c>
      <c s="36">
        <v>10</v>
      </c>
      <c s="36" t="s">
        <v>421</v>
      </c>
      <c s="86" t="s">
        <v>1</v>
      </c>
      <c s="331"/>
      <c s="44">
        <f t="shared" si="290" ref="G649:S649">G650</f>
        <v>0</v>
      </c>
      <c s="37">
        <f t="shared" si="290"/>
        <v>0</v>
      </c>
      <c s="37">
        <f t="shared" si="290"/>
        <v>0</v>
      </c>
      <c s="173">
        <f t="shared" si="290"/>
        <v>0</v>
      </c>
      <c s="222">
        <f t="shared" si="290"/>
        <v>0</v>
      </c>
      <c s="220">
        <f t="shared" si="290"/>
        <v>0</v>
      </c>
      <c s="220">
        <f t="shared" si="290"/>
        <v>0</v>
      </c>
      <c s="220">
        <f t="shared" si="290"/>
        <v>0</v>
      </c>
      <c s="223">
        <f t="shared" si="290"/>
        <v>0</v>
      </c>
      <c s="220">
        <f t="shared" si="290"/>
        <v>0</v>
      </c>
      <c s="312">
        <f t="shared" si="290"/>
        <v>0</v>
      </c>
      <c s="220">
        <f t="shared" si="290"/>
        <v>0</v>
      </c>
      <c s="312">
        <f t="shared" si="290"/>
        <v>0</v>
      </c>
      <c s="46"/>
      <c s="32"/>
      <c s="32"/>
    </row>
    <row r="650" spans="1:22" s="33" customFormat="1" ht="12.75" hidden="1">
      <c r="A650" s="292" t="s">
        <v>652</v>
      </c>
      <c s="36" t="s">
        <v>984</v>
      </c>
      <c s="36">
        <v>10</v>
      </c>
      <c s="36" t="s">
        <v>421</v>
      </c>
      <c s="86" t="s">
        <v>1</v>
      </c>
      <c s="331" t="s">
        <v>653</v>
      </c>
      <c s="44"/>
      <c s="37"/>
      <c s="35">
        <f>G650+H650</f>
        <v>0</v>
      </c>
      <c s="173"/>
      <c s="218">
        <f>I650+J650</f>
        <v>0</v>
      </c>
      <c s="220"/>
      <c s="216">
        <f>K650+L650</f>
        <v>0</v>
      </c>
      <c s="220"/>
      <c s="219">
        <f>K650+N650</f>
        <v>0</v>
      </c>
      <c s="220"/>
      <c s="306">
        <f>M650+P650</f>
        <v>0</v>
      </c>
      <c s="220"/>
      <c s="306">
        <f>O650+R650</f>
        <v>0</v>
      </c>
      <c s="46"/>
      <c s="32"/>
      <c s="32"/>
    </row>
    <row r="651" spans="1:22" s="33" customFormat="1" ht="25.5" hidden="1">
      <c r="A651" s="292" t="s">
        <v>2</v>
      </c>
      <c s="36" t="s">
        <v>984</v>
      </c>
      <c s="36">
        <v>10</v>
      </c>
      <c s="36" t="s">
        <v>421</v>
      </c>
      <c s="86" t="s">
        <v>3</v>
      </c>
      <c s="333"/>
      <c s="44">
        <f t="shared" si="291" ref="G651:S652">G652</f>
        <v>0</v>
      </c>
      <c s="37">
        <f t="shared" si="291"/>
        <v>0</v>
      </c>
      <c s="37">
        <f t="shared" si="291"/>
        <v>0</v>
      </c>
      <c s="173">
        <f t="shared" si="291"/>
        <v>0</v>
      </c>
      <c s="222">
        <f t="shared" si="291"/>
        <v>0</v>
      </c>
      <c s="220">
        <f t="shared" si="291"/>
        <v>0</v>
      </c>
      <c s="220">
        <f t="shared" si="291"/>
        <v>0</v>
      </c>
      <c s="220">
        <f t="shared" si="291"/>
        <v>0</v>
      </c>
      <c s="223">
        <f t="shared" si="291"/>
        <v>0</v>
      </c>
      <c s="220">
        <f t="shared" si="291"/>
        <v>0</v>
      </c>
      <c s="312">
        <f t="shared" si="291"/>
        <v>0</v>
      </c>
      <c s="220">
        <f t="shared" si="291"/>
        <v>0</v>
      </c>
      <c s="312">
        <f t="shared" si="291"/>
        <v>0</v>
      </c>
      <c s="46"/>
      <c s="32"/>
      <c s="32"/>
    </row>
    <row r="652" spans="1:22" s="33" customFormat="1" ht="38.25" hidden="1">
      <c r="A652" s="292" t="s">
        <v>4</v>
      </c>
      <c s="36" t="s">
        <v>984</v>
      </c>
      <c s="36">
        <v>10</v>
      </c>
      <c s="36" t="s">
        <v>421</v>
      </c>
      <c s="86" t="s">
        <v>5</v>
      </c>
      <c s="333"/>
      <c s="44">
        <f t="shared" si="291"/>
        <v>0</v>
      </c>
      <c s="37">
        <f t="shared" si="291"/>
        <v>0</v>
      </c>
      <c s="37">
        <f t="shared" si="291"/>
        <v>0</v>
      </c>
      <c s="173">
        <f t="shared" si="291"/>
        <v>0</v>
      </c>
      <c s="222">
        <f t="shared" si="291"/>
        <v>0</v>
      </c>
      <c s="220">
        <f t="shared" si="291"/>
        <v>0</v>
      </c>
      <c s="220">
        <f t="shared" si="291"/>
        <v>0</v>
      </c>
      <c s="220">
        <f t="shared" si="291"/>
        <v>0</v>
      </c>
      <c s="223">
        <f t="shared" si="291"/>
        <v>0</v>
      </c>
      <c s="220">
        <f t="shared" si="291"/>
        <v>0</v>
      </c>
      <c s="312">
        <f t="shared" si="291"/>
        <v>0</v>
      </c>
      <c s="220">
        <f t="shared" si="291"/>
        <v>0</v>
      </c>
      <c s="312">
        <f t="shared" si="291"/>
        <v>0</v>
      </c>
      <c s="46"/>
      <c s="32"/>
      <c s="32"/>
    </row>
    <row r="653" spans="1:22" s="33" customFormat="1" ht="12.75" hidden="1">
      <c r="A653" s="292" t="s">
        <v>6</v>
      </c>
      <c s="36" t="s">
        <v>984</v>
      </c>
      <c s="36">
        <v>10</v>
      </c>
      <c s="36" t="s">
        <v>421</v>
      </c>
      <c s="86" t="s">
        <v>530</v>
      </c>
      <c s="331" t="s">
        <v>1059</v>
      </c>
      <c s="44"/>
      <c s="37"/>
      <c s="35">
        <f>G653+H653</f>
        <v>0</v>
      </c>
      <c s="173"/>
      <c s="218">
        <f>I653+J653</f>
        <v>0</v>
      </c>
      <c s="220"/>
      <c s="216">
        <f>K653+L653</f>
        <v>0</v>
      </c>
      <c s="220"/>
      <c s="219">
        <f>K653+N653</f>
        <v>0</v>
      </c>
      <c s="220"/>
      <c s="306">
        <f>M653+P653</f>
        <v>0</v>
      </c>
      <c s="220"/>
      <c s="306">
        <f>O653+R653</f>
        <v>0</v>
      </c>
      <c s="46"/>
      <c s="32"/>
      <c s="32"/>
    </row>
    <row r="654" spans="1:22" s="41" customFormat="1" ht="38.25">
      <c r="A654" s="292" t="s">
        <v>788</v>
      </c>
      <c s="36" t="s">
        <v>984</v>
      </c>
      <c s="36" t="s">
        <v>437</v>
      </c>
      <c s="36" t="s">
        <v>421</v>
      </c>
      <c s="86" t="s">
        <v>531</v>
      </c>
      <c s="331"/>
      <c s="44">
        <f>G658</f>
        <v>0</v>
      </c>
      <c s="44">
        <f t="shared" si="292" ref="H654:O654">H658</f>
        <v>0</v>
      </c>
      <c s="44">
        <f t="shared" si="292"/>
        <v>0</v>
      </c>
      <c s="181">
        <f t="shared" si="292"/>
        <v>0</v>
      </c>
      <c s="222">
        <f t="shared" si="292"/>
        <v>0</v>
      </c>
      <c s="227">
        <f>L658</f>
        <v>0</v>
      </c>
      <c s="227">
        <f>M658</f>
        <v>0</v>
      </c>
      <c s="227">
        <f t="shared" si="292"/>
        <v>5991</v>
      </c>
      <c s="245">
        <f t="shared" si="292"/>
        <v>5991</v>
      </c>
      <c s="227">
        <f>P658</f>
        <v>-5991</v>
      </c>
      <c s="323">
        <f>Q658</f>
        <v>0</v>
      </c>
      <c s="227">
        <f>R658</f>
        <v>0</v>
      </c>
      <c s="323">
        <f>S658</f>
        <v>0</v>
      </c>
      <c s="46"/>
      <c s="40"/>
      <c s="40"/>
    </row>
    <row r="655" spans="1:22" s="41" customFormat="1" ht="12.75" hidden="1">
      <c r="A655" s="292" t="s">
        <v>643</v>
      </c>
      <c s="36" t="s">
        <v>984</v>
      </c>
      <c s="36" t="s">
        <v>437</v>
      </c>
      <c s="36" t="s">
        <v>421</v>
      </c>
      <c s="43" t="s">
        <v>644</v>
      </c>
      <c s="42"/>
      <c s="44">
        <f t="shared" si="293" ref="G655:S656">G656</f>
        <v>0</v>
      </c>
      <c s="37">
        <f t="shared" si="293"/>
        <v>0</v>
      </c>
      <c s="37">
        <f t="shared" si="293"/>
        <v>0</v>
      </c>
      <c s="173">
        <f t="shared" si="293"/>
        <v>0</v>
      </c>
      <c s="222">
        <f t="shared" si="293"/>
        <v>0</v>
      </c>
      <c s="220">
        <f t="shared" si="293"/>
        <v>0</v>
      </c>
      <c s="220">
        <f t="shared" si="293"/>
        <v>0</v>
      </c>
      <c s="220">
        <f t="shared" si="293"/>
        <v>0</v>
      </c>
      <c s="223">
        <f t="shared" si="293"/>
        <v>0</v>
      </c>
      <c s="220">
        <f t="shared" si="293"/>
        <v>0</v>
      </c>
      <c s="312">
        <f t="shared" si="293"/>
        <v>0</v>
      </c>
      <c s="220">
        <f t="shared" si="293"/>
        <v>0</v>
      </c>
      <c s="312">
        <f t="shared" si="293"/>
        <v>0</v>
      </c>
      <c s="31"/>
      <c s="40"/>
      <c s="40"/>
    </row>
    <row r="656" spans="1:22" s="41" customFormat="1" ht="51" hidden="1">
      <c r="A656" s="292" t="s">
        <v>889</v>
      </c>
      <c s="36" t="s">
        <v>984</v>
      </c>
      <c s="36" t="s">
        <v>437</v>
      </c>
      <c s="36" t="s">
        <v>421</v>
      </c>
      <c s="43" t="s">
        <v>357</v>
      </c>
      <c s="42"/>
      <c s="44">
        <f t="shared" si="293"/>
        <v>0</v>
      </c>
      <c s="37">
        <f t="shared" si="293"/>
        <v>0</v>
      </c>
      <c s="37">
        <f t="shared" si="293"/>
        <v>0</v>
      </c>
      <c s="173">
        <f t="shared" si="293"/>
        <v>0</v>
      </c>
      <c s="222">
        <f t="shared" si="293"/>
        <v>0</v>
      </c>
      <c s="220">
        <f t="shared" si="293"/>
        <v>0</v>
      </c>
      <c s="220">
        <f t="shared" si="293"/>
        <v>0</v>
      </c>
      <c s="220">
        <f t="shared" si="293"/>
        <v>0</v>
      </c>
      <c s="223">
        <f t="shared" si="293"/>
        <v>0</v>
      </c>
      <c s="220">
        <f t="shared" si="293"/>
        <v>0</v>
      </c>
      <c s="312">
        <f t="shared" si="293"/>
        <v>0</v>
      </c>
      <c s="220">
        <f t="shared" si="293"/>
        <v>0</v>
      </c>
      <c s="312">
        <f t="shared" si="293"/>
        <v>0</v>
      </c>
      <c s="31"/>
      <c s="40"/>
      <c s="40"/>
    </row>
    <row r="657" spans="1:22" s="41" customFormat="1" ht="12.75" hidden="1">
      <c r="A657" s="293" t="s">
        <v>645</v>
      </c>
      <c s="36" t="s">
        <v>984</v>
      </c>
      <c s="36" t="s">
        <v>437</v>
      </c>
      <c s="36" t="s">
        <v>421</v>
      </c>
      <c s="43" t="s">
        <v>357</v>
      </c>
      <c s="42" t="s">
        <v>646</v>
      </c>
      <c s="44">
        <v>0</v>
      </c>
      <c s="37"/>
      <c s="35">
        <f>G657+H657</f>
        <v>0</v>
      </c>
      <c s="173"/>
      <c s="218">
        <f>I657+J657</f>
        <v>0</v>
      </c>
      <c s="220"/>
      <c s="216">
        <f>K657+L657</f>
        <v>0</v>
      </c>
      <c s="220"/>
      <c s="219">
        <f>K657+N657</f>
        <v>0</v>
      </c>
      <c s="220"/>
      <c s="306">
        <f>M657+P657</f>
        <v>0</v>
      </c>
      <c s="220"/>
      <c s="306">
        <f>O657+R657</f>
        <v>0</v>
      </c>
      <c s="31"/>
      <c s="40"/>
      <c s="40"/>
    </row>
    <row r="658" spans="1:22" s="41" customFormat="1" ht="25.5">
      <c r="A658" s="292" t="s">
        <v>890</v>
      </c>
      <c s="36" t="s">
        <v>984</v>
      </c>
      <c s="36" t="s">
        <v>437</v>
      </c>
      <c s="36" t="s">
        <v>421</v>
      </c>
      <c s="36" t="s">
        <v>531</v>
      </c>
      <c s="42" t="s">
        <v>891</v>
      </c>
      <c s="37">
        <v>0</v>
      </c>
      <c s="37">
        <v>0</v>
      </c>
      <c s="35">
        <f>G658+H658</f>
        <v>0</v>
      </c>
      <c s="173">
        <v>0</v>
      </c>
      <c s="218">
        <f>I658+J658</f>
        <v>0</v>
      </c>
      <c s="220">
        <v>0</v>
      </c>
      <c s="216">
        <f>K658+L658</f>
        <v>0</v>
      </c>
      <c s="220">
        <v>5991</v>
      </c>
      <c s="219">
        <f>K658+N658</f>
        <v>5991</v>
      </c>
      <c s="224">
        <v>-5991</v>
      </c>
      <c s="306">
        <f>O658+P658</f>
        <v>0</v>
      </c>
      <c s="224">
        <v>0</v>
      </c>
      <c s="306">
        <f>Q658+R658</f>
        <v>0</v>
      </c>
      <c s="45" t="s">
        <v>486</v>
      </c>
      <c s="40">
        <v>939</v>
      </c>
      <c s="40" t="s">
        <v>532</v>
      </c>
    </row>
    <row r="659" spans="1:22" s="41" customFormat="1" ht="38.25">
      <c r="A659" s="292" t="s">
        <v>788</v>
      </c>
      <c s="36" t="s">
        <v>984</v>
      </c>
      <c s="36" t="s">
        <v>437</v>
      </c>
      <c s="36" t="s">
        <v>421</v>
      </c>
      <c s="36" t="s">
        <v>888</v>
      </c>
      <c s="42"/>
      <c s="44">
        <f t="shared" si="294" ref="G659:M659">G663</f>
        <v>684.79999999999995</v>
      </c>
      <c s="44">
        <f t="shared" si="294"/>
        <v>324.89999999999998</v>
      </c>
      <c s="44">
        <f t="shared" si="294"/>
        <v>1009.6999999999999</v>
      </c>
      <c s="181">
        <f t="shared" si="294"/>
        <v>0</v>
      </c>
      <c s="222">
        <f t="shared" si="294"/>
        <v>1009.6999999999999</v>
      </c>
      <c s="227">
        <f t="shared" si="294"/>
        <v>0</v>
      </c>
      <c s="227">
        <f t="shared" si="294"/>
        <v>1009.6999999999999</v>
      </c>
      <c s="227">
        <f t="shared" si="295" ref="N659:S659">N660</f>
        <v>0</v>
      </c>
      <c s="227">
        <f t="shared" si="295"/>
        <v>0</v>
      </c>
      <c s="227">
        <f t="shared" si="295"/>
        <v>5991</v>
      </c>
      <c s="323">
        <f t="shared" si="295"/>
        <v>5991</v>
      </c>
      <c s="227">
        <f t="shared" si="295"/>
        <v>0</v>
      </c>
      <c s="323">
        <f t="shared" si="295"/>
        <v>5991</v>
      </c>
      <c s="46"/>
      <c s="40"/>
      <c s="40"/>
    </row>
    <row r="660" spans="1:22" s="41" customFormat="1" ht="25.5">
      <c r="A660" s="292" t="s">
        <v>890</v>
      </c>
      <c s="36" t="s">
        <v>984</v>
      </c>
      <c s="36" t="s">
        <v>437</v>
      </c>
      <c s="36" t="s">
        <v>421</v>
      </c>
      <c s="36" t="s">
        <v>888</v>
      </c>
      <c s="42" t="s">
        <v>891</v>
      </c>
      <c s="37">
        <v>0</v>
      </c>
      <c s="37">
        <v>0</v>
      </c>
      <c s="35">
        <f>G660+H660</f>
        <v>0</v>
      </c>
      <c s="173">
        <v>0</v>
      </c>
      <c s="218">
        <f>I660+J660</f>
        <v>0</v>
      </c>
      <c s="220">
        <v>0</v>
      </c>
      <c s="216">
        <f>K660+L660</f>
        <v>0</v>
      </c>
      <c s="220">
        <v>0</v>
      </c>
      <c s="219">
        <f>K660+N660</f>
        <v>0</v>
      </c>
      <c s="224">
        <v>5991</v>
      </c>
      <c s="306">
        <f>O660+P660</f>
        <v>5991</v>
      </c>
      <c s="224">
        <v>0</v>
      </c>
      <c s="306">
        <f>Q660+R660</f>
        <v>5991</v>
      </c>
      <c s="45" t="s">
        <v>486</v>
      </c>
      <c s="40">
        <v>939</v>
      </c>
      <c s="40" t="s">
        <v>532</v>
      </c>
    </row>
    <row r="661" spans="1:22" s="41" customFormat="1" ht="12.75">
      <c r="A661" s="292" t="s">
        <v>607</v>
      </c>
      <c s="36" t="s">
        <v>984</v>
      </c>
      <c s="36" t="s">
        <v>437</v>
      </c>
      <c s="36" t="s">
        <v>421</v>
      </c>
      <c s="36" t="s">
        <v>608</v>
      </c>
      <c s="42"/>
      <c s="44">
        <f>G662+G763</f>
        <v>16515.700000000001</v>
      </c>
      <c s="37">
        <f>H662+H763</f>
        <v>-1083.2999999999997</v>
      </c>
      <c s="37">
        <f>I662+I763</f>
        <v>15432.400000000001</v>
      </c>
      <c s="173">
        <f>J662+J763</f>
        <v>0</v>
      </c>
      <c s="222">
        <f>K662+K763+K665</f>
        <v>15432.400000000001</v>
      </c>
      <c s="220">
        <f>L662+L763</f>
        <v>0</v>
      </c>
      <c s="220">
        <f t="shared" si="296" ref="M661:S661">M662+M763+M665</f>
        <v>15432.400000000001</v>
      </c>
      <c s="220">
        <f t="shared" si="296"/>
        <v>1910.7999999999984</v>
      </c>
      <c s="223">
        <f t="shared" si="296"/>
        <v>17343.200000000001</v>
      </c>
      <c s="220">
        <f t="shared" si="296"/>
        <v>0</v>
      </c>
      <c s="312">
        <f t="shared" si="296"/>
        <v>17343.200000000001</v>
      </c>
      <c s="220">
        <f t="shared" si="296"/>
        <v>0</v>
      </c>
      <c s="312">
        <f t="shared" si="296"/>
        <v>17343.200000000001</v>
      </c>
      <c s="46"/>
      <c s="40"/>
      <c s="40"/>
    </row>
    <row r="662" spans="1:22" s="41" customFormat="1" ht="51">
      <c r="A662" s="292" t="s">
        <v>533</v>
      </c>
      <c s="36" t="s">
        <v>984</v>
      </c>
      <c s="36">
        <v>10</v>
      </c>
      <c s="36" t="s">
        <v>421</v>
      </c>
      <c s="36" t="s">
        <v>534</v>
      </c>
      <c s="42"/>
      <c s="44">
        <f>G663</f>
        <v>684.79999999999995</v>
      </c>
      <c s="37">
        <f>H663</f>
        <v>324.89999999999998</v>
      </c>
      <c s="37">
        <f>I663</f>
        <v>1009.6999999999999</v>
      </c>
      <c s="173">
        <f>J663</f>
        <v>0</v>
      </c>
      <c s="222">
        <f>K663+K664</f>
        <v>1009.6999999999999</v>
      </c>
      <c s="220">
        <f>L663</f>
        <v>0</v>
      </c>
      <c s="220">
        <f t="shared" si="297" ref="M662:S662">M663+M664</f>
        <v>1009.6999999999999</v>
      </c>
      <c s="220">
        <f t="shared" si="297"/>
        <v>-22.800000000000068</v>
      </c>
      <c s="223">
        <f t="shared" si="297"/>
        <v>986.89999999999998</v>
      </c>
      <c s="220">
        <f t="shared" si="297"/>
        <v>0</v>
      </c>
      <c s="312">
        <f t="shared" si="297"/>
        <v>986.89999999999998</v>
      </c>
      <c s="220">
        <f t="shared" si="297"/>
        <v>0</v>
      </c>
      <c s="312">
        <f t="shared" si="297"/>
        <v>986.89999999999998</v>
      </c>
      <c s="46"/>
      <c s="40"/>
      <c s="40"/>
    </row>
    <row r="663" spans="1:22" s="41" customFormat="1" ht="10.5" customHeight="1" hidden="1">
      <c r="A663" s="292" t="s">
        <v>652</v>
      </c>
      <c s="36" t="s">
        <v>984</v>
      </c>
      <c s="36">
        <v>10</v>
      </c>
      <c s="36" t="s">
        <v>421</v>
      </c>
      <c s="36" t="s">
        <v>534</v>
      </c>
      <c s="42" t="s">
        <v>653</v>
      </c>
      <c s="39">
        <v>684.79999999999995</v>
      </c>
      <c s="35">
        <v>324.89999999999998</v>
      </c>
      <c s="35">
        <f>G663+H663</f>
        <v>1009.6999999999999</v>
      </c>
      <c s="170">
        <v>0</v>
      </c>
      <c s="218">
        <f>I663+J663</f>
        <v>1009.6999999999999</v>
      </c>
      <c s="216">
        <v>0</v>
      </c>
      <c s="216">
        <f>K663+L663</f>
        <v>1009.6999999999999</v>
      </c>
      <c s="216">
        <v>-1009.7</v>
      </c>
      <c s="219">
        <f>K663+N663</f>
        <v>0</v>
      </c>
      <c s="224">
        <v>0</v>
      </c>
      <c s="306">
        <f>O663+P663</f>
        <v>0</v>
      </c>
      <c s="224">
        <v>0</v>
      </c>
      <c s="306">
        <f>Q663+R663</f>
        <v>0</v>
      </c>
      <c s="46"/>
      <c s="40"/>
      <c s="40"/>
    </row>
    <row r="664" spans="1:22" s="41" customFormat="1" ht="25.5">
      <c r="A664" s="292" t="s">
        <v>203</v>
      </c>
      <c s="36" t="s">
        <v>984</v>
      </c>
      <c s="36">
        <v>10</v>
      </c>
      <c s="36" t="s">
        <v>421</v>
      </c>
      <c s="36" t="s">
        <v>534</v>
      </c>
      <c s="42" t="s">
        <v>204</v>
      </c>
      <c s="35">
        <v>0</v>
      </c>
      <c s="35">
        <v>0</v>
      </c>
      <c s="35">
        <f>G664+H664</f>
        <v>0</v>
      </c>
      <c s="170">
        <v>0</v>
      </c>
      <c s="218">
        <f>I664+J664</f>
        <v>0</v>
      </c>
      <c s="216">
        <v>0</v>
      </c>
      <c s="216">
        <f>K664+L664</f>
        <v>0</v>
      </c>
      <c s="216">
        <v>986.89999999999998</v>
      </c>
      <c s="219">
        <f>K664+N664</f>
        <v>986.89999999999998</v>
      </c>
      <c s="224">
        <v>0</v>
      </c>
      <c s="306">
        <f>O664+P664</f>
        <v>986.89999999999998</v>
      </c>
      <c s="224">
        <v>0</v>
      </c>
      <c s="306">
        <f>Q664+R664</f>
        <v>986.89999999999998</v>
      </c>
      <c s="45" t="s">
        <v>486</v>
      </c>
      <c s="40">
        <v>935</v>
      </c>
      <c s="40" t="s">
        <v>856</v>
      </c>
    </row>
    <row r="665" spans="1:22" s="41" customFormat="1" ht="38.25" hidden="1">
      <c r="A665" s="292" t="s">
        <v>535</v>
      </c>
      <c s="36" t="s">
        <v>984</v>
      </c>
      <c s="36">
        <v>10</v>
      </c>
      <c s="36" t="s">
        <v>421</v>
      </c>
      <c s="36" t="s">
        <v>536</v>
      </c>
      <c s="42"/>
      <c s="44">
        <f>G666</f>
        <v>0</v>
      </c>
      <c s="44">
        <f t="shared" si="298" ref="H665:S665">H666</f>
        <v>0</v>
      </c>
      <c s="44">
        <f t="shared" si="298"/>
        <v>0</v>
      </c>
      <c s="181">
        <f t="shared" si="298"/>
        <v>0</v>
      </c>
      <c s="222">
        <f t="shared" si="298"/>
        <v>0</v>
      </c>
      <c s="227">
        <f t="shared" si="298"/>
        <v>0</v>
      </c>
      <c s="227">
        <f t="shared" si="298"/>
        <v>0</v>
      </c>
      <c s="227">
        <f t="shared" si="298"/>
        <v>0</v>
      </c>
      <c s="245">
        <f t="shared" si="298"/>
        <v>0</v>
      </c>
      <c s="227">
        <f t="shared" si="298"/>
        <v>0</v>
      </c>
      <c s="323">
        <f t="shared" si="298"/>
        <v>0</v>
      </c>
      <c s="227">
        <f t="shared" si="298"/>
        <v>0</v>
      </c>
      <c s="323">
        <f t="shared" si="298"/>
        <v>0</v>
      </c>
      <c s="46"/>
      <c s="40"/>
      <c s="40"/>
    </row>
    <row r="666" spans="1:22" s="41" customFormat="1" ht="12.75" hidden="1">
      <c r="A666" s="292" t="s">
        <v>652</v>
      </c>
      <c s="36" t="s">
        <v>984</v>
      </c>
      <c s="36">
        <v>10</v>
      </c>
      <c s="36" t="s">
        <v>421</v>
      </c>
      <c s="36" t="s">
        <v>536</v>
      </c>
      <c s="42" t="s">
        <v>653</v>
      </c>
      <c s="35">
        <v>0</v>
      </c>
      <c s="35">
        <v>0</v>
      </c>
      <c s="35">
        <f>G666+H666</f>
        <v>0</v>
      </c>
      <c s="170">
        <v>0</v>
      </c>
      <c s="218">
        <f>I666+J666</f>
        <v>0</v>
      </c>
      <c s="216">
        <v>0</v>
      </c>
      <c s="216">
        <f>K666+L666</f>
        <v>0</v>
      </c>
      <c s="216">
        <v>0</v>
      </c>
      <c s="219">
        <f>K666+N666</f>
        <v>0</v>
      </c>
      <c s="216">
        <v>0</v>
      </c>
      <c s="306">
        <f>M666+P666</f>
        <v>0</v>
      </c>
      <c s="216">
        <v>0</v>
      </c>
      <c s="306">
        <f>O666+R666</f>
        <v>0</v>
      </c>
      <c s="46"/>
      <c s="40"/>
      <c s="40"/>
    </row>
    <row r="667" spans="1:22" s="48" customFormat="1" ht="12.75" hidden="1">
      <c r="A667" s="291" t="s">
        <v>654</v>
      </c>
      <c s="34" t="s">
        <v>984</v>
      </c>
      <c s="34">
        <v>11</v>
      </c>
      <c s="34"/>
      <c s="34"/>
      <c s="38"/>
      <c s="66">
        <f t="shared" si="299" ref="G667:O667">G668+G670</f>
        <v>0</v>
      </c>
      <c s="67">
        <f t="shared" si="299"/>
        <v>0</v>
      </c>
      <c s="67">
        <f t="shared" si="299"/>
        <v>0</v>
      </c>
      <c s="180">
        <f t="shared" si="299"/>
        <v>0</v>
      </c>
      <c s="242">
        <f t="shared" si="299"/>
        <v>0</v>
      </c>
      <c s="241">
        <f>L668+L670</f>
        <v>0</v>
      </c>
      <c s="241">
        <f>M668+M670</f>
        <v>0</v>
      </c>
      <c s="241">
        <f t="shared" si="299"/>
        <v>0</v>
      </c>
      <c s="243">
        <f t="shared" si="299"/>
        <v>0</v>
      </c>
      <c s="241">
        <f>P668+P670</f>
        <v>0</v>
      </c>
      <c s="308">
        <f>Q668+Q670</f>
        <v>0</v>
      </c>
      <c s="241">
        <f>R668+R670</f>
        <v>0</v>
      </c>
      <c s="308">
        <f>S668+S670</f>
        <v>0</v>
      </c>
      <c s="31"/>
      <c s="47"/>
      <c s="47"/>
    </row>
    <row r="668" spans="1:22" s="33" customFormat="1" ht="25.5" hidden="1">
      <c r="A668" s="291" t="s">
        <v>824</v>
      </c>
      <c s="34" t="s">
        <v>984</v>
      </c>
      <c s="34">
        <v>11</v>
      </c>
      <c s="34" t="s">
        <v>417</v>
      </c>
      <c s="34"/>
      <c s="38"/>
      <c s="44">
        <f t="shared" si="300" ref="G668:S668">G669</f>
        <v>0</v>
      </c>
      <c s="37">
        <f t="shared" si="300"/>
        <v>0</v>
      </c>
      <c s="37">
        <f t="shared" si="300"/>
        <v>0</v>
      </c>
      <c s="173">
        <f t="shared" si="300"/>
        <v>0</v>
      </c>
      <c s="222">
        <f t="shared" si="300"/>
        <v>0</v>
      </c>
      <c s="220">
        <f t="shared" si="300"/>
        <v>0</v>
      </c>
      <c s="220">
        <f t="shared" si="300"/>
        <v>0</v>
      </c>
      <c s="220">
        <f t="shared" si="300"/>
        <v>0</v>
      </c>
      <c s="223">
        <f t="shared" si="300"/>
        <v>0</v>
      </c>
      <c s="220">
        <f t="shared" si="300"/>
        <v>0</v>
      </c>
      <c s="312">
        <f t="shared" si="300"/>
        <v>0</v>
      </c>
      <c s="220">
        <f t="shared" si="300"/>
        <v>0</v>
      </c>
      <c s="312">
        <f t="shared" si="300"/>
        <v>0</v>
      </c>
      <c s="31"/>
      <c s="32"/>
      <c s="32"/>
    </row>
    <row r="669" spans="1:22" s="33" customFormat="1" ht="12.75" hidden="1">
      <c r="A669" s="292" t="s">
        <v>616</v>
      </c>
      <c s="36" t="s">
        <v>984</v>
      </c>
      <c s="36">
        <v>11</v>
      </c>
      <c s="36" t="s">
        <v>417</v>
      </c>
      <c s="36" t="s">
        <v>617</v>
      </c>
      <c s="42"/>
      <c s="39"/>
      <c s="35"/>
      <c s="35">
        <f>3638-3638</f>
        <v>0</v>
      </c>
      <c s="170"/>
      <c s="218">
        <f>3638-3638</f>
        <v>0</v>
      </c>
      <c s="216"/>
      <c s="216">
        <f>3638-3638</f>
        <v>0</v>
      </c>
      <c s="216"/>
      <c s="219">
        <f>3638-3638</f>
        <v>0</v>
      </c>
      <c s="216"/>
      <c s="306">
        <f>3638-3638</f>
        <v>0</v>
      </c>
      <c s="216"/>
      <c s="306">
        <f>3638-3638</f>
        <v>0</v>
      </c>
      <c s="31"/>
      <c s="32"/>
      <c s="32"/>
    </row>
    <row r="670" spans="1:22" s="33" customFormat="1" ht="25.5" hidden="1">
      <c r="A670" s="291" t="s">
        <v>825</v>
      </c>
      <c s="34" t="s">
        <v>984</v>
      </c>
      <c s="34">
        <v>11</v>
      </c>
      <c s="34" t="s">
        <v>419</v>
      </c>
      <c s="34"/>
      <c s="38"/>
      <c s="44">
        <f t="shared" si="301" ref="G670:S670">G671</f>
        <v>0</v>
      </c>
      <c s="37">
        <f t="shared" si="301"/>
        <v>0</v>
      </c>
      <c s="37">
        <f t="shared" si="301"/>
        <v>0</v>
      </c>
      <c s="173">
        <f t="shared" si="301"/>
        <v>0</v>
      </c>
      <c s="222">
        <f t="shared" si="301"/>
        <v>0</v>
      </c>
      <c s="220">
        <f t="shared" si="301"/>
        <v>0</v>
      </c>
      <c s="220">
        <f t="shared" si="301"/>
        <v>0</v>
      </c>
      <c s="220">
        <f t="shared" si="301"/>
        <v>0</v>
      </c>
      <c s="223">
        <f t="shared" si="301"/>
        <v>0</v>
      </c>
      <c s="220">
        <f t="shared" si="301"/>
        <v>0</v>
      </c>
      <c s="312">
        <f t="shared" si="301"/>
        <v>0</v>
      </c>
      <c s="220">
        <f t="shared" si="301"/>
        <v>0</v>
      </c>
      <c s="312">
        <f t="shared" si="301"/>
        <v>0</v>
      </c>
      <c s="31"/>
      <c s="32"/>
      <c s="32"/>
    </row>
    <row r="671" spans="1:22" s="33" customFormat="1" ht="12.75" hidden="1">
      <c r="A671" s="292" t="s">
        <v>607</v>
      </c>
      <c s="36" t="s">
        <v>984</v>
      </c>
      <c s="36">
        <v>11</v>
      </c>
      <c s="36" t="s">
        <v>419</v>
      </c>
      <c s="36" t="s">
        <v>608</v>
      </c>
      <c s="42"/>
      <c s="44">
        <f t="shared" si="302" ref="G671:O671">G672+G674</f>
        <v>0</v>
      </c>
      <c s="37">
        <f t="shared" si="302"/>
        <v>0</v>
      </c>
      <c s="37">
        <f t="shared" si="302"/>
        <v>0</v>
      </c>
      <c s="173">
        <f t="shared" si="302"/>
        <v>0</v>
      </c>
      <c s="222">
        <f t="shared" si="302"/>
        <v>0</v>
      </c>
      <c s="220">
        <f>L672+L674</f>
        <v>0</v>
      </c>
      <c s="220">
        <f>M672+M674</f>
        <v>0</v>
      </c>
      <c s="220">
        <f t="shared" si="302"/>
        <v>0</v>
      </c>
      <c s="223">
        <f t="shared" si="302"/>
        <v>0</v>
      </c>
      <c s="220">
        <f>P672+P674</f>
        <v>0</v>
      </c>
      <c s="312">
        <f>Q672+Q674</f>
        <v>0</v>
      </c>
      <c s="220">
        <f>R672+R674</f>
        <v>0</v>
      </c>
      <c s="312">
        <f>S672+S674</f>
        <v>0</v>
      </c>
      <c s="31"/>
      <c s="32"/>
      <c s="32"/>
    </row>
    <row r="672" spans="1:22" s="33" customFormat="1" ht="51" hidden="1">
      <c r="A672" s="292" t="s">
        <v>533</v>
      </c>
      <c s="36" t="s">
        <v>984</v>
      </c>
      <c s="36">
        <v>11</v>
      </c>
      <c s="36" t="s">
        <v>419</v>
      </c>
      <c s="36" t="s">
        <v>534</v>
      </c>
      <c s="42"/>
      <c s="39">
        <f t="shared" si="303" ref="G672:S672">G673</f>
        <v>0</v>
      </c>
      <c s="35">
        <f t="shared" si="303"/>
        <v>0</v>
      </c>
      <c s="35">
        <f t="shared" si="303"/>
        <v>0</v>
      </c>
      <c s="170">
        <f t="shared" si="303"/>
        <v>0</v>
      </c>
      <c s="218">
        <f t="shared" si="303"/>
        <v>0</v>
      </c>
      <c s="216">
        <f t="shared" si="303"/>
        <v>0</v>
      </c>
      <c s="216">
        <f t="shared" si="303"/>
        <v>0</v>
      </c>
      <c s="216">
        <f t="shared" si="303"/>
        <v>0</v>
      </c>
      <c s="219">
        <f t="shared" si="303"/>
        <v>0</v>
      </c>
      <c s="216">
        <f t="shared" si="303"/>
        <v>0</v>
      </c>
      <c s="306">
        <f t="shared" si="303"/>
        <v>0</v>
      </c>
      <c s="216">
        <f t="shared" si="303"/>
        <v>0</v>
      </c>
      <c s="306">
        <f t="shared" si="303"/>
        <v>0</v>
      </c>
      <c s="31"/>
      <c s="32"/>
      <c s="32"/>
    </row>
    <row r="673" spans="1:22" s="33" customFormat="1" ht="12.75" hidden="1">
      <c r="A673" s="292" t="s">
        <v>611</v>
      </c>
      <c s="36" t="s">
        <v>984</v>
      </c>
      <c s="36">
        <v>11</v>
      </c>
      <c s="36" t="s">
        <v>419</v>
      </c>
      <c s="36" t="s">
        <v>534</v>
      </c>
      <c s="42" t="s">
        <v>612</v>
      </c>
      <c s="39"/>
      <c s="35"/>
      <c s="35">
        <f>G673+H673</f>
        <v>0</v>
      </c>
      <c s="170"/>
      <c s="218">
        <f>I673+J673</f>
        <v>0</v>
      </c>
      <c s="216"/>
      <c s="216">
        <f>K673+L673</f>
        <v>0</v>
      </c>
      <c s="216"/>
      <c s="219">
        <f>K673+N673</f>
        <v>0</v>
      </c>
      <c s="216"/>
      <c s="306">
        <f>M673+P673</f>
        <v>0</v>
      </c>
      <c s="216"/>
      <c s="306">
        <f>O673+R673</f>
        <v>0</v>
      </c>
      <c s="31"/>
      <c s="32"/>
      <c s="32"/>
    </row>
    <row r="674" spans="1:22" s="33" customFormat="1" ht="38.25" hidden="1">
      <c r="A674" s="292" t="s">
        <v>537</v>
      </c>
      <c s="36" t="s">
        <v>984</v>
      </c>
      <c s="36">
        <v>11</v>
      </c>
      <c s="36" t="s">
        <v>419</v>
      </c>
      <c s="36" t="s">
        <v>538</v>
      </c>
      <c s="42"/>
      <c s="39">
        <f t="shared" si="304" ref="G674:S674">G675</f>
        <v>0</v>
      </c>
      <c s="35">
        <f t="shared" si="304"/>
        <v>0</v>
      </c>
      <c s="35">
        <f t="shared" si="304"/>
        <v>0</v>
      </c>
      <c s="170">
        <f t="shared" si="304"/>
        <v>0</v>
      </c>
      <c s="218">
        <f t="shared" si="304"/>
        <v>0</v>
      </c>
      <c s="216">
        <f t="shared" si="304"/>
        <v>0</v>
      </c>
      <c s="216">
        <f t="shared" si="304"/>
        <v>0</v>
      </c>
      <c s="216">
        <f t="shared" si="304"/>
        <v>0</v>
      </c>
      <c s="219">
        <f t="shared" si="304"/>
        <v>0</v>
      </c>
      <c s="216">
        <f t="shared" si="304"/>
        <v>0</v>
      </c>
      <c s="306">
        <f t="shared" si="304"/>
        <v>0</v>
      </c>
      <c s="216">
        <f t="shared" si="304"/>
        <v>0</v>
      </c>
      <c s="306">
        <f t="shared" si="304"/>
        <v>0</v>
      </c>
      <c s="31"/>
      <c s="32"/>
      <c s="32"/>
    </row>
    <row r="675" spans="1:22" s="33" customFormat="1" ht="12.75" hidden="1">
      <c r="A675" s="292" t="s">
        <v>611</v>
      </c>
      <c s="36" t="s">
        <v>984</v>
      </c>
      <c s="36">
        <v>11</v>
      </c>
      <c s="36" t="s">
        <v>419</v>
      </c>
      <c s="36" t="s">
        <v>538</v>
      </c>
      <c s="42" t="s">
        <v>612</v>
      </c>
      <c s="39"/>
      <c s="35"/>
      <c s="35">
        <f>G675+H675</f>
        <v>0</v>
      </c>
      <c s="170"/>
      <c s="218">
        <f>I675+J675</f>
        <v>0</v>
      </c>
      <c s="216"/>
      <c s="216">
        <f>K675+L675</f>
        <v>0</v>
      </c>
      <c s="216"/>
      <c s="219">
        <f>K675+N675</f>
        <v>0</v>
      </c>
      <c s="216"/>
      <c s="306">
        <f>M675+P675</f>
        <v>0</v>
      </c>
      <c s="216"/>
      <c s="306">
        <f>O675+R675</f>
        <v>0</v>
      </c>
      <c s="31"/>
      <c s="32"/>
      <c s="32"/>
    </row>
    <row r="676" spans="1:22" s="33" customFormat="1" ht="12.75" hidden="1">
      <c r="A676" s="432" t="s">
        <v>539</v>
      </c>
      <c s="433"/>
      <c s="433"/>
      <c s="433"/>
      <c s="433"/>
      <c s="434"/>
      <c s="66">
        <f t="shared" si="305" ref="G676:S677">G677</f>
        <v>0</v>
      </c>
      <c s="67">
        <f t="shared" si="305"/>
        <v>0</v>
      </c>
      <c s="67">
        <f t="shared" si="305"/>
        <v>0</v>
      </c>
      <c s="180">
        <f t="shared" si="305"/>
        <v>0</v>
      </c>
      <c s="242">
        <f t="shared" si="305"/>
        <v>0</v>
      </c>
      <c s="241">
        <f t="shared" si="305"/>
        <v>0</v>
      </c>
      <c s="241">
        <f t="shared" si="305"/>
        <v>0</v>
      </c>
      <c s="241">
        <f t="shared" si="305"/>
        <v>0</v>
      </c>
      <c s="243">
        <f t="shared" si="305"/>
        <v>0</v>
      </c>
      <c s="241">
        <f t="shared" si="305"/>
        <v>0</v>
      </c>
      <c s="308">
        <f t="shared" si="305"/>
        <v>0</v>
      </c>
      <c s="241">
        <f t="shared" si="305"/>
        <v>0</v>
      </c>
      <c s="308">
        <f t="shared" si="305"/>
        <v>0</v>
      </c>
      <c s="31"/>
      <c s="32"/>
      <c s="32"/>
    </row>
    <row r="677" spans="1:22" s="33" customFormat="1" ht="12.75" hidden="1">
      <c r="A677" s="291" t="s">
        <v>540</v>
      </c>
      <c s="34" t="s">
        <v>541</v>
      </c>
      <c s="34" t="s">
        <v>421</v>
      </c>
      <c s="34"/>
      <c s="34"/>
      <c s="38"/>
      <c s="39">
        <f t="shared" si="305"/>
        <v>0</v>
      </c>
      <c s="35">
        <f t="shared" si="305"/>
        <v>0</v>
      </c>
      <c s="35">
        <f t="shared" si="305"/>
        <v>0</v>
      </c>
      <c s="170">
        <f t="shared" si="305"/>
        <v>0</v>
      </c>
      <c s="218">
        <f t="shared" si="305"/>
        <v>0</v>
      </c>
      <c s="216">
        <f t="shared" si="305"/>
        <v>0</v>
      </c>
      <c s="216">
        <f t="shared" si="305"/>
        <v>0</v>
      </c>
      <c s="216">
        <f t="shared" si="305"/>
        <v>0</v>
      </c>
      <c s="219">
        <f t="shared" si="305"/>
        <v>0</v>
      </c>
      <c s="216">
        <f t="shared" si="305"/>
        <v>0</v>
      </c>
      <c s="306">
        <f t="shared" si="305"/>
        <v>0</v>
      </c>
      <c s="216">
        <f t="shared" si="305"/>
        <v>0</v>
      </c>
      <c s="306">
        <f t="shared" si="305"/>
        <v>0</v>
      </c>
      <c s="31"/>
      <c s="32"/>
      <c s="32"/>
    </row>
    <row r="678" spans="1:22" s="33" customFormat="1" ht="12.75" hidden="1">
      <c r="A678" s="291" t="s">
        <v>439</v>
      </c>
      <c s="34" t="s">
        <v>541</v>
      </c>
      <c s="34" t="s">
        <v>421</v>
      </c>
      <c s="34" t="s">
        <v>423</v>
      </c>
      <c s="34"/>
      <c s="38"/>
      <c s="39">
        <f t="shared" si="306" ref="G678:O678">G679+G683</f>
        <v>0</v>
      </c>
      <c s="35">
        <f t="shared" si="306"/>
        <v>0</v>
      </c>
      <c s="35">
        <f t="shared" si="306"/>
        <v>0</v>
      </c>
      <c s="170">
        <f t="shared" si="306"/>
        <v>0</v>
      </c>
      <c s="218">
        <f t="shared" si="306"/>
        <v>0</v>
      </c>
      <c s="216">
        <f>L679+L683</f>
        <v>0</v>
      </c>
      <c s="216">
        <f>M679+M683</f>
        <v>0</v>
      </c>
      <c s="216">
        <f t="shared" si="306"/>
        <v>0</v>
      </c>
      <c s="219">
        <f t="shared" si="306"/>
        <v>0</v>
      </c>
      <c s="216">
        <f>P679+P683</f>
        <v>0</v>
      </c>
      <c s="306">
        <f>Q679+Q683</f>
        <v>0</v>
      </c>
      <c s="216">
        <f>R679+R683</f>
        <v>0</v>
      </c>
      <c s="306">
        <f>S679+S683</f>
        <v>0</v>
      </c>
      <c s="31"/>
      <c s="32"/>
      <c s="32"/>
    </row>
    <row r="679" spans="1:22" s="33" customFormat="1" ht="38.25" hidden="1">
      <c r="A679" s="292" t="s">
        <v>975</v>
      </c>
      <c s="36" t="s">
        <v>541</v>
      </c>
      <c s="36" t="s">
        <v>421</v>
      </c>
      <c s="36" t="s">
        <v>423</v>
      </c>
      <c s="49" t="s">
        <v>15</v>
      </c>
      <c s="42"/>
      <c s="39">
        <f t="shared" si="307" ref="G679:S679">G680</f>
        <v>0</v>
      </c>
      <c s="35">
        <f t="shared" si="307"/>
        <v>0</v>
      </c>
      <c s="35">
        <f t="shared" si="307"/>
        <v>0</v>
      </c>
      <c s="170">
        <f t="shared" si="307"/>
        <v>0</v>
      </c>
      <c s="218">
        <f t="shared" si="307"/>
        <v>0</v>
      </c>
      <c s="216">
        <f t="shared" si="307"/>
        <v>0</v>
      </c>
      <c s="216">
        <f t="shared" si="307"/>
        <v>0</v>
      </c>
      <c s="216">
        <f t="shared" si="307"/>
        <v>0</v>
      </c>
      <c s="219">
        <f t="shared" si="307"/>
        <v>0</v>
      </c>
      <c s="216">
        <f t="shared" si="307"/>
        <v>0</v>
      </c>
      <c s="306">
        <f t="shared" si="307"/>
        <v>0</v>
      </c>
      <c s="216">
        <f t="shared" si="307"/>
        <v>0</v>
      </c>
      <c s="306">
        <f t="shared" si="307"/>
        <v>0</v>
      </c>
      <c s="31"/>
      <c s="32"/>
      <c s="32"/>
    </row>
    <row r="680" spans="1:22" s="33" customFormat="1" ht="12.75" hidden="1">
      <c r="A680" s="292" t="s">
        <v>16</v>
      </c>
      <c s="36" t="s">
        <v>541</v>
      </c>
      <c s="36" t="s">
        <v>421</v>
      </c>
      <c s="36" t="s">
        <v>423</v>
      </c>
      <c s="49" t="s">
        <v>17</v>
      </c>
      <c s="42"/>
      <c s="39">
        <f t="shared" si="308" ref="G680:O680">G681+G682</f>
        <v>0</v>
      </c>
      <c s="35">
        <f t="shared" si="308"/>
        <v>0</v>
      </c>
      <c s="35">
        <f t="shared" si="308"/>
        <v>0</v>
      </c>
      <c s="170">
        <f t="shared" si="308"/>
        <v>0</v>
      </c>
      <c s="218">
        <f t="shared" si="308"/>
        <v>0</v>
      </c>
      <c s="216">
        <f>L681+L682</f>
        <v>0</v>
      </c>
      <c s="216">
        <f>M681+M682</f>
        <v>0</v>
      </c>
      <c s="216">
        <f t="shared" si="308"/>
        <v>0</v>
      </c>
      <c s="219">
        <f t="shared" si="308"/>
        <v>0</v>
      </c>
      <c s="216">
        <f>P681+P682</f>
        <v>0</v>
      </c>
      <c s="306">
        <f>Q681+Q682</f>
        <v>0</v>
      </c>
      <c s="216">
        <f>R681+R682</f>
        <v>0</v>
      </c>
      <c s="306">
        <f>S681+S682</f>
        <v>0</v>
      </c>
      <c s="31"/>
      <c s="32"/>
      <c s="32"/>
    </row>
    <row r="681" spans="1:22" s="33" customFormat="1" ht="12.75" hidden="1">
      <c r="A681" s="292" t="s">
        <v>590</v>
      </c>
      <c s="36" t="s">
        <v>541</v>
      </c>
      <c s="36" t="s">
        <v>421</v>
      </c>
      <c s="36" t="s">
        <v>423</v>
      </c>
      <c s="49" t="s">
        <v>17</v>
      </c>
      <c s="42" t="s">
        <v>591</v>
      </c>
      <c s="39"/>
      <c s="35"/>
      <c s="35">
        <f>G681+H681</f>
        <v>0</v>
      </c>
      <c s="170"/>
      <c s="218">
        <f>I681+J681</f>
        <v>0</v>
      </c>
      <c s="216"/>
      <c s="216">
        <f>K681+L681</f>
        <v>0</v>
      </c>
      <c s="216"/>
      <c s="219">
        <f>K681+N681</f>
        <v>0</v>
      </c>
      <c s="216"/>
      <c s="306">
        <f>M681+P681</f>
        <v>0</v>
      </c>
      <c s="216"/>
      <c s="306">
        <f>O681+R681</f>
        <v>0</v>
      </c>
      <c s="31"/>
      <c s="32"/>
      <c s="32"/>
    </row>
    <row r="682" spans="1:22" s="33" customFormat="1" ht="12.75" hidden="1">
      <c r="A682" s="292" t="s">
        <v>853</v>
      </c>
      <c s="36" t="s">
        <v>541</v>
      </c>
      <c s="36" t="s">
        <v>421</v>
      </c>
      <c s="36" t="s">
        <v>423</v>
      </c>
      <c s="49" t="s">
        <v>17</v>
      </c>
      <c s="42" t="s">
        <v>854</v>
      </c>
      <c s="39"/>
      <c s="35"/>
      <c s="35">
        <f>G682+H682</f>
        <v>0</v>
      </c>
      <c s="170"/>
      <c s="218">
        <f>I682+J682</f>
        <v>0</v>
      </c>
      <c s="216"/>
      <c s="216">
        <f>K682+L682</f>
        <v>0</v>
      </c>
      <c s="216"/>
      <c s="219">
        <f>K682+N682</f>
        <v>0</v>
      </c>
      <c s="216"/>
      <c s="306">
        <f>M682+P682</f>
        <v>0</v>
      </c>
      <c s="216"/>
      <c s="306">
        <f>O682+R682</f>
        <v>0</v>
      </c>
      <c s="31"/>
      <c s="32"/>
      <c s="32"/>
    </row>
    <row r="683" spans="1:22" s="33" customFormat="1" ht="25.5" hidden="1">
      <c r="A683" s="292" t="s">
        <v>542</v>
      </c>
      <c s="36" t="s">
        <v>541</v>
      </c>
      <c s="36" t="s">
        <v>421</v>
      </c>
      <c s="36" t="s">
        <v>423</v>
      </c>
      <c s="36" t="s">
        <v>543</v>
      </c>
      <c s="42"/>
      <c s="39">
        <f t="shared" si="309" ref="G683:S683">G684</f>
        <v>0</v>
      </c>
      <c s="35">
        <f t="shared" si="309"/>
        <v>0</v>
      </c>
      <c s="35">
        <f t="shared" si="309"/>
        <v>0</v>
      </c>
      <c s="170">
        <f t="shared" si="309"/>
        <v>0</v>
      </c>
      <c s="218">
        <f t="shared" si="309"/>
        <v>0</v>
      </c>
      <c s="216">
        <f t="shared" si="309"/>
        <v>0</v>
      </c>
      <c s="216">
        <f t="shared" si="309"/>
        <v>0</v>
      </c>
      <c s="216">
        <f t="shared" si="309"/>
        <v>0</v>
      </c>
      <c s="219">
        <f t="shared" si="309"/>
        <v>0</v>
      </c>
      <c s="216">
        <f t="shared" si="309"/>
        <v>0</v>
      </c>
      <c s="306">
        <f t="shared" si="309"/>
        <v>0</v>
      </c>
      <c s="216">
        <f t="shared" si="309"/>
        <v>0</v>
      </c>
      <c s="306">
        <f t="shared" si="309"/>
        <v>0</v>
      </c>
      <c s="31"/>
      <c s="32"/>
      <c s="32"/>
    </row>
    <row r="684" spans="1:22" s="33" customFormat="1" ht="12.75" hidden="1">
      <c r="A684" s="292" t="s">
        <v>849</v>
      </c>
      <c s="36" t="s">
        <v>541</v>
      </c>
      <c s="36" t="s">
        <v>421</v>
      </c>
      <c s="36" t="s">
        <v>423</v>
      </c>
      <c s="36" t="s">
        <v>544</v>
      </c>
      <c s="42"/>
      <c s="39">
        <f t="shared" si="310" ref="G684:O684">G685+G686+G687</f>
        <v>0</v>
      </c>
      <c s="35">
        <f t="shared" si="310"/>
        <v>0</v>
      </c>
      <c s="35">
        <f t="shared" si="310"/>
        <v>0</v>
      </c>
      <c s="170">
        <f t="shared" si="310"/>
        <v>0</v>
      </c>
      <c s="218">
        <f t="shared" si="310"/>
        <v>0</v>
      </c>
      <c s="216">
        <f>L685+L686+L687</f>
        <v>0</v>
      </c>
      <c s="216">
        <f>M685+M686+M687</f>
        <v>0</v>
      </c>
      <c s="216">
        <f t="shared" si="310"/>
        <v>0</v>
      </c>
      <c s="219">
        <f t="shared" si="310"/>
        <v>0</v>
      </c>
      <c s="216">
        <f>P685+P686+P687</f>
        <v>0</v>
      </c>
      <c s="306">
        <f>Q685+Q686+Q687</f>
        <v>0</v>
      </c>
      <c s="216">
        <f>R685+R686+R687</f>
        <v>0</v>
      </c>
      <c s="306">
        <f>S685+S686+S687</f>
        <v>0</v>
      </c>
      <c s="31"/>
      <c s="32"/>
      <c s="32"/>
    </row>
    <row r="685" spans="1:22" s="33" customFormat="1" ht="12.75" hidden="1">
      <c r="A685" s="292" t="s">
        <v>851</v>
      </c>
      <c s="36" t="s">
        <v>541</v>
      </c>
      <c s="36" t="s">
        <v>421</v>
      </c>
      <c s="36" t="s">
        <v>423</v>
      </c>
      <c s="36" t="s">
        <v>544</v>
      </c>
      <c s="42" t="s">
        <v>852</v>
      </c>
      <c s="39"/>
      <c s="35"/>
      <c s="35">
        <f>G685+H685</f>
        <v>0</v>
      </c>
      <c s="170"/>
      <c s="218">
        <f>I685+J685</f>
        <v>0</v>
      </c>
      <c s="216"/>
      <c s="216">
        <f>K685+L685</f>
        <v>0</v>
      </c>
      <c s="216"/>
      <c s="219">
        <f>K685+N685</f>
        <v>0</v>
      </c>
      <c s="216"/>
      <c s="306">
        <f>M685+P685</f>
        <v>0</v>
      </c>
      <c s="216"/>
      <c s="306">
        <f>O685+R685</f>
        <v>0</v>
      </c>
      <c s="31"/>
      <c s="32"/>
      <c s="32"/>
    </row>
    <row r="686" spans="1:22" s="33" customFormat="1" ht="12.75" hidden="1">
      <c r="A686" s="292" t="s">
        <v>853</v>
      </c>
      <c s="36" t="s">
        <v>541</v>
      </c>
      <c s="36" t="s">
        <v>421</v>
      </c>
      <c s="36" t="s">
        <v>423</v>
      </c>
      <c s="36" t="s">
        <v>544</v>
      </c>
      <c s="42" t="s">
        <v>854</v>
      </c>
      <c s="39"/>
      <c s="35"/>
      <c s="35">
        <f>G686+H686</f>
        <v>0</v>
      </c>
      <c s="170"/>
      <c s="218">
        <f>I686+J686</f>
        <v>0</v>
      </c>
      <c s="216"/>
      <c s="216">
        <f>K686+L686</f>
        <v>0</v>
      </c>
      <c s="216"/>
      <c s="219">
        <f>K686+N686</f>
        <v>0</v>
      </c>
      <c s="216"/>
      <c s="306">
        <f>M686+P686</f>
        <v>0</v>
      </c>
      <c s="216"/>
      <c s="306">
        <f>O686+R686</f>
        <v>0</v>
      </c>
      <c s="31"/>
      <c s="32"/>
      <c s="32"/>
    </row>
    <row r="687" spans="1:22" s="33" customFormat="1" ht="25.5" hidden="1">
      <c r="A687" s="292" t="s">
        <v>1047</v>
      </c>
      <c s="36" t="s">
        <v>541</v>
      </c>
      <c s="36" t="s">
        <v>421</v>
      </c>
      <c s="36" t="s">
        <v>423</v>
      </c>
      <c s="36" t="s">
        <v>545</v>
      </c>
      <c s="42"/>
      <c s="39">
        <f t="shared" si="311" ref="G687:S687">G688</f>
        <v>0</v>
      </c>
      <c s="35">
        <f t="shared" si="311"/>
        <v>0</v>
      </c>
      <c s="35">
        <f t="shared" si="311"/>
        <v>0</v>
      </c>
      <c s="170">
        <f t="shared" si="311"/>
        <v>0</v>
      </c>
      <c s="218">
        <f t="shared" si="311"/>
        <v>0</v>
      </c>
      <c s="216">
        <f t="shared" si="311"/>
        <v>0</v>
      </c>
      <c s="216">
        <f t="shared" si="311"/>
        <v>0</v>
      </c>
      <c s="216">
        <f t="shared" si="311"/>
        <v>0</v>
      </c>
      <c s="219">
        <f t="shared" si="311"/>
        <v>0</v>
      </c>
      <c s="216">
        <f t="shared" si="311"/>
        <v>0</v>
      </c>
      <c s="306">
        <f t="shared" si="311"/>
        <v>0</v>
      </c>
      <c s="216">
        <f t="shared" si="311"/>
        <v>0</v>
      </c>
      <c s="306">
        <f t="shared" si="311"/>
        <v>0</v>
      </c>
      <c s="31"/>
      <c s="32"/>
      <c s="32"/>
    </row>
    <row r="688" spans="1:22" s="33" customFormat="1" ht="12.75" hidden="1">
      <c r="A688" s="292" t="s">
        <v>851</v>
      </c>
      <c s="36" t="s">
        <v>541</v>
      </c>
      <c s="36" t="s">
        <v>421</v>
      </c>
      <c s="36" t="s">
        <v>423</v>
      </c>
      <c s="36" t="s">
        <v>545</v>
      </c>
      <c s="42" t="s">
        <v>852</v>
      </c>
      <c s="39"/>
      <c s="35"/>
      <c s="35">
        <f>G688+H688</f>
        <v>0</v>
      </c>
      <c s="170"/>
      <c s="218">
        <f>I688+J688</f>
        <v>0</v>
      </c>
      <c s="216"/>
      <c s="216">
        <f>K688+L688</f>
        <v>0</v>
      </c>
      <c s="216"/>
      <c s="219">
        <f>K688+N688</f>
        <v>0</v>
      </c>
      <c s="216"/>
      <c s="306">
        <f>M688+P688</f>
        <v>0</v>
      </c>
      <c s="216"/>
      <c s="306">
        <f>O688+R688</f>
        <v>0</v>
      </c>
      <c s="31"/>
      <c s="32"/>
      <c s="32"/>
    </row>
    <row r="689" spans="1:22" s="33" customFormat="1" ht="12.75" hidden="1">
      <c r="A689" s="432" t="s">
        <v>546</v>
      </c>
      <c s="433"/>
      <c s="433"/>
      <c s="433"/>
      <c s="433"/>
      <c s="434"/>
      <c s="66">
        <f t="shared" si="312" ref="G689:O689">G690+G754</f>
        <v>0</v>
      </c>
      <c s="67">
        <f t="shared" si="312"/>
        <v>0</v>
      </c>
      <c s="67">
        <f t="shared" si="312"/>
        <v>0</v>
      </c>
      <c s="180">
        <f t="shared" si="312"/>
        <v>0</v>
      </c>
      <c s="242">
        <f t="shared" si="312"/>
        <v>0</v>
      </c>
      <c s="241">
        <f>L690+L754</f>
        <v>0</v>
      </c>
      <c s="241">
        <f>M690+M754</f>
        <v>0</v>
      </c>
      <c s="241">
        <f t="shared" si="312"/>
        <v>0</v>
      </c>
      <c s="243">
        <f t="shared" si="312"/>
        <v>0</v>
      </c>
      <c s="241">
        <f>P690+P754</f>
        <v>0</v>
      </c>
      <c s="308">
        <f>Q690+Q754</f>
        <v>0</v>
      </c>
      <c s="241">
        <f>R690+R754</f>
        <v>0</v>
      </c>
      <c s="308">
        <f>S690+S754</f>
        <v>0</v>
      </c>
      <c s="31"/>
      <c s="32"/>
      <c s="32"/>
    </row>
    <row r="690" spans="1:22" s="33" customFormat="1" ht="12.75" hidden="1">
      <c r="A690" s="291" t="s">
        <v>540</v>
      </c>
      <c s="34" t="s">
        <v>547</v>
      </c>
      <c s="34" t="s">
        <v>421</v>
      </c>
      <c s="34"/>
      <c s="34"/>
      <c s="38"/>
      <c s="39">
        <f t="shared" si="313" ref="G690:S690">G691</f>
        <v>0</v>
      </c>
      <c s="35">
        <f t="shared" si="313"/>
        <v>0</v>
      </c>
      <c s="35">
        <f t="shared" si="313"/>
        <v>0</v>
      </c>
      <c s="170">
        <f t="shared" si="313"/>
        <v>0</v>
      </c>
      <c s="218">
        <f t="shared" si="313"/>
        <v>0</v>
      </c>
      <c s="216">
        <f t="shared" si="313"/>
        <v>0</v>
      </c>
      <c s="216">
        <f t="shared" si="313"/>
        <v>0</v>
      </c>
      <c s="216">
        <f t="shared" si="313"/>
        <v>0</v>
      </c>
      <c s="219">
        <f t="shared" si="313"/>
        <v>0</v>
      </c>
      <c s="216">
        <f t="shared" si="313"/>
        <v>0</v>
      </c>
      <c s="306">
        <f t="shared" si="313"/>
        <v>0</v>
      </c>
      <c s="216">
        <f t="shared" si="313"/>
        <v>0</v>
      </c>
      <c s="306">
        <f t="shared" si="313"/>
        <v>0</v>
      </c>
      <c s="31"/>
      <c s="32"/>
      <c s="32"/>
    </row>
    <row r="691" spans="1:22" s="33" customFormat="1" ht="12.75" hidden="1">
      <c r="A691" s="291" t="s">
        <v>439</v>
      </c>
      <c s="34" t="s">
        <v>547</v>
      </c>
      <c s="34" t="s">
        <v>421</v>
      </c>
      <c s="34" t="s">
        <v>423</v>
      </c>
      <c s="34"/>
      <c s="38"/>
      <c s="39">
        <f t="shared" si="314" ref="G691:O691">G692+G698</f>
        <v>0</v>
      </c>
      <c s="35">
        <f t="shared" si="314"/>
        <v>0</v>
      </c>
      <c s="35">
        <f t="shared" si="314"/>
        <v>0</v>
      </c>
      <c s="170">
        <f t="shared" si="314"/>
        <v>0</v>
      </c>
      <c s="218">
        <f t="shared" si="314"/>
        <v>0</v>
      </c>
      <c s="216">
        <f>L692+L698</f>
        <v>0</v>
      </c>
      <c s="216">
        <f>M692+M698</f>
        <v>0</v>
      </c>
      <c s="216">
        <f t="shared" si="314"/>
        <v>0</v>
      </c>
      <c s="219">
        <f t="shared" si="314"/>
        <v>0</v>
      </c>
      <c s="216">
        <f>P692+P698</f>
        <v>0</v>
      </c>
      <c s="306">
        <f>Q692+Q698</f>
        <v>0</v>
      </c>
      <c s="216">
        <f>R692+R698</f>
        <v>0</v>
      </c>
      <c s="306">
        <f>S692+S698</f>
        <v>0</v>
      </c>
      <c s="31"/>
      <c s="32"/>
      <c s="32"/>
    </row>
    <row r="692" spans="1:22" s="33" customFormat="1" ht="38.25" hidden="1">
      <c r="A692" s="292" t="s">
        <v>975</v>
      </c>
      <c s="36" t="s">
        <v>547</v>
      </c>
      <c s="36" t="s">
        <v>421</v>
      </c>
      <c s="36" t="s">
        <v>423</v>
      </c>
      <c s="49" t="s">
        <v>15</v>
      </c>
      <c s="42"/>
      <c s="39">
        <f t="shared" si="315" ref="G692:S692">G693</f>
        <v>0</v>
      </c>
      <c s="35">
        <f t="shared" si="315"/>
        <v>0</v>
      </c>
      <c s="35">
        <f t="shared" si="315"/>
        <v>0</v>
      </c>
      <c s="170">
        <f t="shared" si="315"/>
        <v>0</v>
      </c>
      <c s="218">
        <f t="shared" si="315"/>
        <v>0</v>
      </c>
      <c s="216">
        <f t="shared" si="315"/>
        <v>0</v>
      </c>
      <c s="216">
        <f t="shared" si="315"/>
        <v>0</v>
      </c>
      <c s="216">
        <f t="shared" si="315"/>
        <v>0</v>
      </c>
      <c s="219">
        <f t="shared" si="315"/>
        <v>0</v>
      </c>
      <c s="216">
        <f t="shared" si="315"/>
        <v>0</v>
      </c>
      <c s="306">
        <f t="shared" si="315"/>
        <v>0</v>
      </c>
      <c s="216">
        <f t="shared" si="315"/>
        <v>0</v>
      </c>
      <c s="306">
        <f t="shared" si="315"/>
        <v>0</v>
      </c>
      <c s="31"/>
      <c s="32"/>
      <c s="32"/>
    </row>
    <row r="693" spans="1:22" s="33" customFormat="1" ht="12.75" hidden="1">
      <c r="A693" s="292" t="s">
        <v>16</v>
      </c>
      <c s="36" t="s">
        <v>547</v>
      </c>
      <c s="36" t="s">
        <v>421</v>
      </c>
      <c s="36" t="s">
        <v>423</v>
      </c>
      <c s="49" t="s">
        <v>17</v>
      </c>
      <c s="42"/>
      <c s="39">
        <f t="shared" si="316" ref="G693:O693">G694+G696+G695</f>
        <v>0</v>
      </c>
      <c s="35">
        <f t="shared" si="316"/>
        <v>0</v>
      </c>
      <c s="35">
        <f t="shared" si="316"/>
        <v>0</v>
      </c>
      <c s="170">
        <f t="shared" si="316"/>
        <v>0</v>
      </c>
      <c s="218">
        <f t="shared" si="316"/>
        <v>0</v>
      </c>
      <c s="216">
        <f>L694+L696+L695</f>
        <v>0</v>
      </c>
      <c s="216">
        <f>M694+M696+M695</f>
        <v>0</v>
      </c>
      <c s="216">
        <f t="shared" si="316"/>
        <v>0</v>
      </c>
      <c s="219">
        <f t="shared" si="316"/>
        <v>0</v>
      </c>
      <c s="216">
        <f>P694+P696+P695</f>
        <v>0</v>
      </c>
      <c s="306">
        <f>Q694+Q696+Q695</f>
        <v>0</v>
      </c>
      <c s="216">
        <f>R694+R696+R695</f>
        <v>0</v>
      </c>
      <c s="306">
        <f>S694+S696+S695</f>
        <v>0</v>
      </c>
      <c s="31"/>
      <c s="32"/>
      <c s="32"/>
    </row>
    <row r="694" spans="1:22" s="33" customFormat="1" ht="12.75" hidden="1">
      <c r="A694" s="292" t="s">
        <v>590</v>
      </c>
      <c s="36" t="s">
        <v>547</v>
      </c>
      <c s="36" t="s">
        <v>421</v>
      </c>
      <c s="36" t="s">
        <v>423</v>
      </c>
      <c s="49" t="s">
        <v>17</v>
      </c>
      <c s="42" t="s">
        <v>591</v>
      </c>
      <c s="39"/>
      <c s="35"/>
      <c s="35">
        <f>G694+H694</f>
        <v>0</v>
      </c>
      <c s="170"/>
      <c s="218">
        <f>I694+J694</f>
        <v>0</v>
      </c>
      <c s="216"/>
      <c s="216">
        <f>K694+L694</f>
        <v>0</v>
      </c>
      <c s="216"/>
      <c s="219">
        <f>K694+N694</f>
        <v>0</v>
      </c>
      <c s="216"/>
      <c s="306">
        <f>M694+P694</f>
        <v>0</v>
      </c>
      <c s="216"/>
      <c s="306">
        <f>O694+R694</f>
        <v>0</v>
      </c>
      <c s="31"/>
      <c s="32"/>
      <c s="32"/>
    </row>
    <row r="695" spans="1:22" s="33" customFormat="1" ht="12.75" hidden="1">
      <c r="A695" s="292" t="s">
        <v>853</v>
      </c>
      <c s="36" t="s">
        <v>547</v>
      </c>
      <c s="36" t="s">
        <v>421</v>
      </c>
      <c s="36" t="s">
        <v>423</v>
      </c>
      <c s="49" t="s">
        <v>17</v>
      </c>
      <c s="42" t="s">
        <v>854</v>
      </c>
      <c s="39"/>
      <c s="35"/>
      <c s="35">
        <f>G695+H695</f>
        <v>0</v>
      </c>
      <c s="170"/>
      <c s="218">
        <f>I695+J695</f>
        <v>0</v>
      </c>
      <c s="216"/>
      <c s="216">
        <f>K695+L695</f>
        <v>0</v>
      </c>
      <c s="216"/>
      <c s="219">
        <f>K695+N695</f>
        <v>0</v>
      </c>
      <c s="216"/>
      <c s="306">
        <f>M695+P695</f>
        <v>0</v>
      </c>
      <c s="216"/>
      <c s="306">
        <f>O695+R695</f>
        <v>0</v>
      </c>
      <c s="31"/>
      <c s="32"/>
      <c s="32"/>
    </row>
    <row r="696" spans="1:22" s="33" customFormat="1" ht="25.5" hidden="1">
      <c r="A696" s="292" t="s">
        <v>548</v>
      </c>
      <c s="36" t="s">
        <v>547</v>
      </c>
      <c s="36" t="s">
        <v>421</v>
      </c>
      <c s="36" t="s">
        <v>423</v>
      </c>
      <c s="49" t="s">
        <v>549</v>
      </c>
      <c s="42"/>
      <c s="39">
        <f t="shared" si="317" ref="G696:S696">G697</f>
        <v>0</v>
      </c>
      <c s="35">
        <f t="shared" si="317"/>
        <v>0</v>
      </c>
      <c s="35">
        <f t="shared" si="317"/>
        <v>0</v>
      </c>
      <c s="170">
        <f t="shared" si="317"/>
        <v>0</v>
      </c>
      <c s="218">
        <f t="shared" si="317"/>
        <v>0</v>
      </c>
      <c s="216">
        <f t="shared" si="317"/>
        <v>0</v>
      </c>
      <c s="216">
        <f t="shared" si="317"/>
        <v>0</v>
      </c>
      <c s="216">
        <f t="shared" si="317"/>
        <v>0</v>
      </c>
      <c s="219">
        <f t="shared" si="317"/>
        <v>0</v>
      </c>
      <c s="216">
        <f t="shared" si="317"/>
        <v>0</v>
      </c>
      <c s="306">
        <f t="shared" si="317"/>
        <v>0</v>
      </c>
      <c s="216">
        <f t="shared" si="317"/>
        <v>0</v>
      </c>
      <c s="306">
        <f t="shared" si="317"/>
        <v>0</v>
      </c>
      <c s="31"/>
      <c s="32"/>
      <c s="32"/>
    </row>
    <row r="697" spans="1:22" s="33" customFormat="1" ht="12.75" hidden="1">
      <c r="A697" s="292" t="s">
        <v>590</v>
      </c>
      <c s="36" t="s">
        <v>547</v>
      </c>
      <c s="36" t="s">
        <v>421</v>
      </c>
      <c s="36" t="s">
        <v>423</v>
      </c>
      <c s="49" t="s">
        <v>549</v>
      </c>
      <c s="42" t="s">
        <v>591</v>
      </c>
      <c s="39"/>
      <c s="35"/>
      <c s="35">
        <f>G697+H697</f>
        <v>0</v>
      </c>
      <c s="170"/>
      <c s="218">
        <f>I697+J697</f>
        <v>0</v>
      </c>
      <c s="216"/>
      <c s="216">
        <f>K697+L697</f>
        <v>0</v>
      </c>
      <c s="216"/>
      <c s="219">
        <f>K697+N697</f>
        <v>0</v>
      </c>
      <c s="216"/>
      <c s="306">
        <f>M697+P697</f>
        <v>0</v>
      </c>
      <c s="216"/>
      <c s="306">
        <f>O697+R697</f>
        <v>0</v>
      </c>
      <c s="31"/>
      <c s="32"/>
      <c s="32"/>
    </row>
    <row r="698" spans="1:22" s="33" customFormat="1" ht="12.75" hidden="1">
      <c r="A698" s="292" t="s">
        <v>616</v>
      </c>
      <c s="36" t="s">
        <v>547</v>
      </c>
      <c s="36" t="s">
        <v>421</v>
      </c>
      <c s="36" t="s">
        <v>423</v>
      </c>
      <c s="81" t="s">
        <v>617</v>
      </c>
      <c s="42"/>
      <c s="39">
        <f t="shared" si="318" ref="G698:S698">G699</f>
        <v>0</v>
      </c>
      <c s="35">
        <f t="shared" si="318"/>
        <v>0</v>
      </c>
      <c s="35">
        <f t="shared" si="318"/>
        <v>0</v>
      </c>
      <c s="170">
        <f t="shared" si="318"/>
        <v>0</v>
      </c>
      <c s="218">
        <f t="shared" si="318"/>
        <v>0</v>
      </c>
      <c s="216">
        <f t="shared" si="318"/>
        <v>0</v>
      </c>
      <c s="216">
        <f t="shared" si="318"/>
        <v>0</v>
      </c>
      <c s="216">
        <f t="shared" si="318"/>
        <v>0</v>
      </c>
      <c s="219">
        <f t="shared" si="318"/>
        <v>0</v>
      </c>
      <c s="216">
        <f t="shared" si="318"/>
        <v>0</v>
      </c>
      <c s="306">
        <f t="shared" si="318"/>
        <v>0</v>
      </c>
      <c s="216">
        <f t="shared" si="318"/>
        <v>0</v>
      </c>
      <c s="306">
        <f t="shared" si="318"/>
        <v>0</v>
      </c>
      <c s="31"/>
      <c s="32"/>
      <c s="32"/>
    </row>
    <row r="699" spans="1:22" s="33" customFormat="1" ht="38.25" hidden="1">
      <c r="A699" s="292" t="s">
        <v>1037</v>
      </c>
      <c s="36" t="s">
        <v>547</v>
      </c>
      <c s="36" t="s">
        <v>421</v>
      </c>
      <c s="36" t="s">
        <v>423</v>
      </c>
      <c s="87" t="s">
        <v>1038</v>
      </c>
      <c s="42"/>
      <c s="39">
        <f t="shared" si="319" ref="G699:O699">G700+G702+G704+G706+G708+G710+G712+G716+G718+G720+G722+G724+G726+G728+G731+G733+G735+G737+G739+G741+G743+G745+G747+G749+G714</f>
        <v>0</v>
      </c>
      <c s="35">
        <f t="shared" si="319"/>
        <v>0</v>
      </c>
      <c s="35">
        <f t="shared" si="319"/>
        <v>0</v>
      </c>
      <c s="170">
        <f t="shared" si="319"/>
        <v>0</v>
      </c>
      <c s="218">
        <f t="shared" si="319"/>
        <v>0</v>
      </c>
      <c s="216">
        <f>L700+L702+L704+L706+L708+L710+L712+L716+L718+L720+L722+L724+L726+L728+L731+L733+L735+L737+L739+L741+L743+L745+L747+L749+L714</f>
        <v>0</v>
      </c>
      <c s="216">
        <f>M700+M702+M704+M706+M708+M710+M712+M716+M718+M720+M722+M724+M726+M728+M731+M733+M735+M737+M739+M741+M743+M745+M747+M749+M714</f>
        <v>0</v>
      </c>
      <c s="216">
        <f t="shared" si="319"/>
        <v>0</v>
      </c>
      <c s="219">
        <f t="shared" si="319"/>
        <v>0</v>
      </c>
      <c s="216">
        <f>P700+P702+P704+P706+P708+P710+P712+P716+P718+P720+P722+P724+P726+P728+P731+P733+P735+P737+P739+P741+P743+P745+P747+P749+P714</f>
        <v>0</v>
      </c>
      <c s="306">
        <f>Q700+Q702+Q704+Q706+Q708+Q710+Q712+Q716+Q718+Q720+Q722+Q724+Q726+Q728+Q731+Q733+Q735+Q737+Q739+Q741+Q743+Q745+Q747+Q749+Q714</f>
        <v>0</v>
      </c>
      <c s="216">
        <f>R700+R702+R704+R706+R708+R710+R712+R716+R718+R720+R722+R724+R726+R728+R731+R733+R735+R737+R739+R741+R743+R745+R747+R749+R714</f>
        <v>0</v>
      </c>
      <c s="306">
        <f>S700+S702+S704+S706+S708+S710+S712+S716+S718+S720+S722+S724+S726+S728+S731+S733+S735+S737+S739+S741+S743+S745+S747+S749+S714</f>
        <v>0</v>
      </c>
      <c s="31"/>
      <c s="32"/>
      <c s="32"/>
    </row>
    <row r="700" spans="1:22" s="33" customFormat="1" ht="25.5" hidden="1">
      <c r="A700" s="294" t="s">
        <v>1039</v>
      </c>
      <c s="36" t="s">
        <v>547</v>
      </c>
      <c s="36" t="s">
        <v>421</v>
      </c>
      <c s="36" t="s">
        <v>423</v>
      </c>
      <c s="87" t="s">
        <v>1040</v>
      </c>
      <c s="42"/>
      <c s="39">
        <f t="shared" si="320" ref="G700:S700">G701</f>
        <v>0</v>
      </c>
      <c s="35">
        <f t="shared" si="320"/>
        <v>0</v>
      </c>
      <c s="35">
        <f t="shared" si="320"/>
        <v>0</v>
      </c>
      <c s="170">
        <f t="shared" si="320"/>
        <v>0</v>
      </c>
      <c s="218">
        <f t="shared" si="320"/>
        <v>0</v>
      </c>
      <c s="216">
        <f t="shared" si="320"/>
        <v>0</v>
      </c>
      <c s="216">
        <f t="shared" si="320"/>
        <v>0</v>
      </c>
      <c s="216">
        <f t="shared" si="320"/>
        <v>0</v>
      </c>
      <c s="219">
        <f t="shared" si="320"/>
        <v>0</v>
      </c>
      <c s="216">
        <f t="shared" si="320"/>
        <v>0</v>
      </c>
      <c s="306">
        <f t="shared" si="320"/>
        <v>0</v>
      </c>
      <c s="216">
        <f t="shared" si="320"/>
        <v>0</v>
      </c>
      <c s="306">
        <f t="shared" si="320"/>
        <v>0</v>
      </c>
      <c s="31"/>
      <c s="32"/>
      <c s="32"/>
    </row>
    <row r="701" spans="1:22" s="33" customFormat="1" ht="12.75" hidden="1">
      <c r="A701" s="292" t="s">
        <v>1058</v>
      </c>
      <c s="36" t="s">
        <v>547</v>
      </c>
      <c s="36" t="s">
        <v>421</v>
      </c>
      <c s="36" t="s">
        <v>423</v>
      </c>
      <c s="87" t="s">
        <v>1040</v>
      </c>
      <c s="42" t="s">
        <v>1059</v>
      </c>
      <c s="82"/>
      <c s="83"/>
      <c s="35">
        <f>G701+H701</f>
        <v>0</v>
      </c>
      <c s="186"/>
      <c s="218">
        <f>I701+J701</f>
        <v>0</v>
      </c>
      <c s="252"/>
      <c s="216">
        <f>K701+L701</f>
        <v>0</v>
      </c>
      <c s="252"/>
      <c s="219">
        <f>K701+N701</f>
        <v>0</v>
      </c>
      <c s="252"/>
      <c s="306">
        <f>M701+P701</f>
        <v>0</v>
      </c>
      <c s="252"/>
      <c s="306">
        <f>O701+R701</f>
        <v>0</v>
      </c>
      <c s="31"/>
      <c s="32"/>
      <c s="32"/>
    </row>
    <row r="702" spans="1:22" s="33" customFormat="1" ht="25.5" hidden="1">
      <c r="A702" s="294" t="s">
        <v>458</v>
      </c>
      <c s="36" t="s">
        <v>547</v>
      </c>
      <c s="36" t="s">
        <v>421</v>
      </c>
      <c s="36" t="s">
        <v>423</v>
      </c>
      <c s="87" t="s">
        <v>459</v>
      </c>
      <c s="42"/>
      <c s="39">
        <f t="shared" si="321" ref="G702:S702">G703</f>
        <v>0</v>
      </c>
      <c s="35">
        <f t="shared" si="321"/>
        <v>0</v>
      </c>
      <c s="35">
        <f t="shared" si="321"/>
        <v>0</v>
      </c>
      <c s="170">
        <f t="shared" si="321"/>
        <v>0</v>
      </c>
      <c s="218">
        <f t="shared" si="321"/>
        <v>0</v>
      </c>
      <c s="216">
        <f t="shared" si="321"/>
        <v>0</v>
      </c>
      <c s="216">
        <f t="shared" si="321"/>
        <v>0</v>
      </c>
      <c s="216">
        <f t="shared" si="321"/>
        <v>0</v>
      </c>
      <c s="219">
        <f t="shared" si="321"/>
        <v>0</v>
      </c>
      <c s="216">
        <f t="shared" si="321"/>
        <v>0</v>
      </c>
      <c s="306">
        <f t="shared" si="321"/>
        <v>0</v>
      </c>
      <c s="216">
        <f t="shared" si="321"/>
        <v>0</v>
      </c>
      <c s="306">
        <f t="shared" si="321"/>
        <v>0</v>
      </c>
      <c s="31"/>
      <c s="32"/>
      <c s="32"/>
    </row>
    <row r="703" spans="1:22" s="33" customFormat="1" ht="12.75" hidden="1">
      <c r="A703" s="292" t="s">
        <v>1058</v>
      </c>
      <c s="36" t="s">
        <v>547</v>
      </c>
      <c s="36" t="s">
        <v>421</v>
      </c>
      <c s="36" t="s">
        <v>423</v>
      </c>
      <c s="87" t="s">
        <v>459</v>
      </c>
      <c s="42" t="s">
        <v>1059</v>
      </c>
      <c s="39"/>
      <c s="35"/>
      <c s="35">
        <f>G703+H703</f>
        <v>0</v>
      </c>
      <c s="170"/>
      <c s="218">
        <f>I703+J703</f>
        <v>0</v>
      </c>
      <c s="216"/>
      <c s="216">
        <f>K703+L703</f>
        <v>0</v>
      </c>
      <c s="216"/>
      <c s="219">
        <f>K703+N703</f>
        <v>0</v>
      </c>
      <c s="216"/>
      <c s="306">
        <f>M703+P703</f>
        <v>0</v>
      </c>
      <c s="216"/>
      <c s="306">
        <f>O703+R703</f>
        <v>0</v>
      </c>
      <c s="31"/>
      <c s="32"/>
      <c s="32"/>
    </row>
    <row r="704" spans="1:22" s="33" customFormat="1" ht="12.75" hidden="1">
      <c r="A704" s="292" t="s">
        <v>460</v>
      </c>
      <c s="36" t="s">
        <v>547</v>
      </c>
      <c s="36" t="s">
        <v>421</v>
      </c>
      <c s="36" t="s">
        <v>423</v>
      </c>
      <c s="87" t="s">
        <v>461</v>
      </c>
      <c s="42"/>
      <c s="82">
        <f t="shared" si="322" ref="G704:S704">G705</f>
        <v>0</v>
      </c>
      <c s="83">
        <f t="shared" si="322"/>
        <v>0</v>
      </c>
      <c s="83">
        <f t="shared" si="322"/>
        <v>0</v>
      </c>
      <c s="186">
        <f t="shared" si="322"/>
        <v>0</v>
      </c>
      <c s="255">
        <f t="shared" si="322"/>
        <v>0</v>
      </c>
      <c s="252">
        <f t="shared" si="322"/>
        <v>0</v>
      </c>
      <c s="252">
        <f t="shared" si="322"/>
        <v>0</v>
      </c>
      <c s="252">
        <f t="shared" si="322"/>
        <v>0</v>
      </c>
      <c s="253">
        <f t="shared" si="322"/>
        <v>0</v>
      </c>
      <c s="252">
        <f t="shared" si="322"/>
        <v>0</v>
      </c>
      <c s="325">
        <f t="shared" si="322"/>
        <v>0</v>
      </c>
      <c s="252">
        <f t="shared" si="322"/>
        <v>0</v>
      </c>
      <c s="325">
        <f t="shared" si="322"/>
        <v>0</v>
      </c>
      <c s="31"/>
      <c s="32"/>
      <c s="32"/>
    </row>
    <row r="705" spans="1:22" s="33" customFormat="1" ht="12.75" hidden="1">
      <c r="A705" s="292" t="s">
        <v>705</v>
      </c>
      <c s="36" t="s">
        <v>547</v>
      </c>
      <c s="36" t="s">
        <v>421</v>
      </c>
      <c s="36" t="s">
        <v>423</v>
      </c>
      <c s="87" t="s">
        <v>461</v>
      </c>
      <c s="42" t="s">
        <v>706</v>
      </c>
      <c s="82"/>
      <c s="83"/>
      <c s="35">
        <f>G705+H705</f>
        <v>0</v>
      </c>
      <c s="186"/>
      <c s="218">
        <f>I705+J705</f>
        <v>0</v>
      </c>
      <c s="252"/>
      <c s="216">
        <f>K705+L705</f>
        <v>0</v>
      </c>
      <c s="252"/>
      <c s="219">
        <f>K705+N705</f>
        <v>0</v>
      </c>
      <c s="252"/>
      <c s="306">
        <f>M705+P705</f>
        <v>0</v>
      </c>
      <c s="252"/>
      <c s="306">
        <f>O705+R705</f>
        <v>0</v>
      </c>
      <c s="31"/>
      <c s="32"/>
      <c s="32"/>
    </row>
    <row r="706" spans="1:22" s="33" customFormat="1" ht="12.75" hidden="1">
      <c r="A706" s="292" t="s">
        <v>462</v>
      </c>
      <c s="36" t="s">
        <v>547</v>
      </c>
      <c s="36" t="s">
        <v>421</v>
      </c>
      <c s="36" t="s">
        <v>423</v>
      </c>
      <c s="87" t="s">
        <v>463</v>
      </c>
      <c s="42"/>
      <c s="82">
        <f t="shared" si="323" ref="G706:S706">G707</f>
        <v>0</v>
      </c>
      <c s="83">
        <f t="shared" si="323"/>
        <v>0</v>
      </c>
      <c s="83">
        <f t="shared" si="323"/>
        <v>0</v>
      </c>
      <c s="186">
        <f t="shared" si="323"/>
        <v>0</v>
      </c>
      <c s="255">
        <f t="shared" si="323"/>
        <v>0</v>
      </c>
      <c s="252">
        <f t="shared" si="323"/>
        <v>0</v>
      </c>
      <c s="252">
        <f t="shared" si="323"/>
        <v>0</v>
      </c>
      <c s="252">
        <f t="shared" si="323"/>
        <v>0</v>
      </c>
      <c s="253">
        <f t="shared" si="323"/>
        <v>0</v>
      </c>
      <c s="252">
        <f t="shared" si="323"/>
        <v>0</v>
      </c>
      <c s="325">
        <f t="shared" si="323"/>
        <v>0</v>
      </c>
      <c s="252">
        <f t="shared" si="323"/>
        <v>0</v>
      </c>
      <c s="325">
        <f t="shared" si="323"/>
        <v>0</v>
      </c>
      <c s="31"/>
      <c s="32"/>
      <c s="32"/>
    </row>
    <row r="707" spans="1:22" s="33" customFormat="1" ht="12.75" hidden="1">
      <c r="A707" s="292" t="s">
        <v>705</v>
      </c>
      <c s="36" t="s">
        <v>547</v>
      </c>
      <c s="36" t="s">
        <v>421</v>
      </c>
      <c s="36" t="s">
        <v>423</v>
      </c>
      <c s="87" t="s">
        <v>463</v>
      </c>
      <c s="42" t="s">
        <v>706</v>
      </c>
      <c s="82"/>
      <c s="83"/>
      <c s="35">
        <f>G707+H707</f>
        <v>0</v>
      </c>
      <c s="186"/>
      <c s="218">
        <f>I707+J707</f>
        <v>0</v>
      </c>
      <c s="252"/>
      <c s="216">
        <f>K707+L707</f>
        <v>0</v>
      </c>
      <c s="252"/>
      <c s="219">
        <f>K707+N707</f>
        <v>0</v>
      </c>
      <c s="252"/>
      <c s="306">
        <f>M707+P707</f>
        <v>0</v>
      </c>
      <c s="252"/>
      <c s="306">
        <f>O707+R707</f>
        <v>0</v>
      </c>
      <c s="31"/>
      <c s="32"/>
      <c s="32"/>
    </row>
    <row r="708" spans="1:22" s="33" customFormat="1" ht="12.75" hidden="1">
      <c r="A708" s="292" t="s">
        <v>1060</v>
      </c>
      <c s="36" t="s">
        <v>547</v>
      </c>
      <c s="36" t="s">
        <v>421</v>
      </c>
      <c s="36" t="s">
        <v>423</v>
      </c>
      <c s="87" t="s">
        <v>1061</v>
      </c>
      <c s="42"/>
      <c s="39">
        <f t="shared" si="324" ref="G708:S708">G709</f>
        <v>0</v>
      </c>
      <c s="35">
        <f t="shared" si="324"/>
        <v>0</v>
      </c>
      <c s="35">
        <f t="shared" si="324"/>
        <v>0</v>
      </c>
      <c s="170">
        <f t="shared" si="324"/>
        <v>0</v>
      </c>
      <c s="218">
        <f t="shared" si="324"/>
        <v>0</v>
      </c>
      <c s="216">
        <f t="shared" si="324"/>
        <v>0</v>
      </c>
      <c s="216">
        <f t="shared" si="324"/>
        <v>0</v>
      </c>
      <c s="216">
        <f t="shared" si="324"/>
        <v>0</v>
      </c>
      <c s="219">
        <f t="shared" si="324"/>
        <v>0</v>
      </c>
      <c s="216">
        <f t="shared" si="324"/>
        <v>0</v>
      </c>
      <c s="306">
        <f t="shared" si="324"/>
        <v>0</v>
      </c>
      <c s="216">
        <f t="shared" si="324"/>
        <v>0</v>
      </c>
      <c s="306">
        <f t="shared" si="324"/>
        <v>0</v>
      </c>
      <c s="31"/>
      <c s="32"/>
      <c s="32"/>
    </row>
    <row r="709" spans="1:22" s="33" customFormat="1" ht="12.75" hidden="1">
      <c r="A709" s="292" t="s">
        <v>705</v>
      </c>
      <c s="36" t="s">
        <v>547</v>
      </c>
      <c s="36" t="s">
        <v>421</v>
      </c>
      <c s="36" t="s">
        <v>423</v>
      </c>
      <c s="87" t="s">
        <v>1061</v>
      </c>
      <c s="42" t="s">
        <v>706</v>
      </c>
      <c s="82"/>
      <c s="83"/>
      <c s="35">
        <f>G709+H709</f>
        <v>0</v>
      </c>
      <c s="186"/>
      <c s="218">
        <f>I709+J709</f>
        <v>0</v>
      </c>
      <c s="252"/>
      <c s="216">
        <f>K709+L709</f>
        <v>0</v>
      </c>
      <c s="252"/>
      <c s="219">
        <f>K709+N709</f>
        <v>0</v>
      </c>
      <c s="252"/>
      <c s="306">
        <f>M709+P709</f>
        <v>0</v>
      </c>
      <c s="252"/>
      <c s="306">
        <f>O709+R709</f>
        <v>0</v>
      </c>
      <c s="31"/>
      <c s="32"/>
      <c s="32"/>
    </row>
    <row r="710" spans="1:22" s="33" customFormat="1" ht="12.75" hidden="1">
      <c r="A710" s="292" t="s">
        <v>1062</v>
      </c>
      <c s="36" t="s">
        <v>547</v>
      </c>
      <c s="36" t="s">
        <v>421</v>
      </c>
      <c s="36" t="s">
        <v>423</v>
      </c>
      <c s="87" t="s">
        <v>1063</v>
      </c>
      <c s="42"/>
      <c s="39">
        <f t="shared" si="325" ref="G710:S710">G711</f>
        <v>0</v>
      </c>
      <c s="35">
        <f t="shared" si="325"/>
        <v>0</v>
      </c>
      <c s="35">
        <f t="shared" si="325"/>
        <v>0</v>
      </c>
      <c s="170">
        <f t="shared" si="325"/>
        <v>0</v>
      </c>
      <c s="218">
        <f t="shared" si="325"/>
        <v>0</v>
      </c>
      <c s="216">
        <f t="shared" si="325"/>
        <v>0</v>
      </c>
      <c s="216">
        <f t="shared" si="325"/>
        <v>0</v>
      </c>
      <c s="216">
        <f t="shared" si="325"/>
        <v>0</v>
      </c>
      <c s="219">
        <f t="shared" si="325"/>
        <v>0</v>
      </c>
      <c s="216">
        <f t="shared" si="325"/>
        <v>0</v>
      </c>
      <c s="306">
        <f t="shared" si="325"/>
        <v>0</v>
      </c>
      <c s="216">
        <f t="shared" si="325"/>
        <v>0</v>
      </c>
      <c s="306">
        <f t="shared" si="325"/>
        <v>0</v>
      </c>
      <c s="31"/>
      <c s="32"/>
      <c s="32"/>
    </row>
    <row r="711" spans="1:22" s="33" customFormat="1" ht="12.75" hidden="1">
      <c r="A711" s="292" t="s">
        <v>705</v>
      </c>
      <c s="36" t="s">
        <v>547</v>
      </c>
      <c s="36" t="s">
        <v>421</v>
      </c>
      <c s="36" t="s">
        <v>423</v>
      </c>
      <c s="87" t="s">
        <v>1063</v>
      </c>
      <c s="42" t="s">
        <v>706</v>
      </c>
      <c s="82"/>
      <c s="83"/>
      <c s="35">
        <f>G711+H711</f>
        <v>0</v>
      </c>
      <c s="186"/>
      <c s="218">
        <f>I711+J711</f>
        <v>0</v>
      </c>
      <c s="252"/>
      <c s="216">
        <f>K711+L711</f>
        <v>0</v>
      </c>
      <c s="252"/>
      <c s="219">
        <f>K711+N711</f>
        <v>0</v>
      </c>
      <c s="252"/>
      <c s="306">
        <f>M711+P711</f>
        <v>0</v>
      </c>
      <c s="252"/>
      <c s="306">
        <f>O711+R711</f>
        <v>0</v>
      </c>
      <c s="31"/>
      <c s="32"/>
      <c s="32"/>
    </row>
    <row r="712" spans="1:22" s="33" customFormat="1" ht="38.25" hidden="1">
      <c r="A712" s="294" t="s">
        <v>1064</v>
      </c>
      <c s="36" t="s">
        <v>547</v>
      </c>
      <c s="36" t="s">
        <v>421</v>
      </c>
      <c s="36" t="s">
        <v>423</v>
      </c>
      <c s="87" t="s">
        <v>1065</v>
      </c>
      <c s="42"/>
      <c s="39">
        <f t="shared" si="326" ref="G712:S712">G713</f>
        <v>0</v>
      </c>
      <c s="35">
        <f t="shared" si="326"/>
        <v>0</v>
      </c>
      <c s="35">
        <f t="shared" si="326"/>
        <v>0</v>
      </c>
      <c s="170">
        <f t="shared" si="326"/>
        <v>0</v>
      </c>
      <c s="218">
        <f t="shared" si="326"/>
        <v>0</v>
      </c>
      <c s="216">
        <f t="shared" si="326"/>
        <v>0</v>
      </c>
      <c s="216">
        <f t="shared" si="326"/>
        <v>0</v>
      </c>
      <c s="216">
        <f t="shared" si="326"/>
        <v>0</v>
      </c>
      <c s="219">
        <f t="shared" si="326"/>
        <v>0</v>
      </c>
      <c s="216">
        <f t="shared" si="326"/>
        <v>0</v>
      </c>
      <c s="306">
        <f t="shared" si="326"/>
        <v>0</v>
      </c>
      <c s="216">
        <f t="shared" si="326"/>
        <v>0</v>
      </c>
      <c s="306">
        <f t="shared" si="326"/>
        <v>0</v>
      </c>
      <c s="31"/>
      <c s="32"/>
      <c s="32"/>
    </row>
    <row r="713" spans="1:22" s="33" customFormat="1" ht="12.75" hidden="1">
      <c r="A713" s="294" t="s">
        <v>705</v>
      </c>
      <c s="36" t="s">
        <v>547</v>
      </c>
      <c s="36" t="s">
        <v>421</v>
      </c>
      <c s="36" t="s">
        <v>423</v>
      </c>
      <c s="87" t="s">
        <v>1065</v>
      </c>
      <c s="42" t="s">
        <v>706</v>
      </c>
      <c s="82"/>
      <c s="83"/>
      <c s="35">
        <f>G713+H713</f>
        <v>0</v>
      </c>
      <c s="186"/>
      <c s="218">
        <f>I713+J713</f>
        <v>0</v>
      </c>
      <c s="252"/>
      <c s="216">
        <f>K713+L713</f>
        <v>0</v>
      </c>
      <c s="252"/>
      <c s="219">
        <f>K713+N713</f>
        <v>0</v>
      </c>
      <c s="252"/>
      <c s="306">
        <f>M713+P713</f>
        <v>0</v>
      </c>
      <c s="252"/>
      <c s="306">
        <f>O713+R713</f>
        <v>0</v>
      </c>
      <c s="31"/>
      <c s="32"/>
      <c s="32"/>
    </row>
    <row r="714" spans="1:22" s="33" customFormat="1" ht="12.75" hidden="1">
      <c r="A714" s="294" t="s">
        <v>1066</v>
      </c>
      <c s="36" t="s">
        <v>547</v>
      </c>
      <c s="36" t="s">
        <v>421</v>
      </c>
      <c s="36" t="s">
        <v>423</v>
      </c>
      <c s="87" t="s">
        <v>1067</v>
      </c>
      <c s="42"/>
      <c s="39">
        <f t="shared" si="327" ref="G714:S714">G715</f>
        <v>0</v>
      </c>
      <c s="35">
        <f t="shared" si="327"/>
        <v>0</v>
      </c>
      <c s="35">
        <f t="shared" si="327"/>
        <v>0</v>
      </c>
      <c s="170">
        <f t="shared" si="327"/>
        <v>0</v>
      </c>
      <c s="218">
        <f t="shared" si="327"/>
        <v>0</v>
      </c>
      <c s="216">
        <f t="shared" si="327"/>
        <v>0</v>
      </c>
      <c s="216">
        <f t="shared" si="327"/>
        <v>0</v>
      </c>
      <c s="216">
        <f t="shared" si="327"/>
        <v>0</v>
      </c>
      <c s="219">
        <f t="shared" si="327"/>
        <v>0</v>
      </c>
      <c s="216">
        <f t="shared" si="327"/>
        <v>0</v>
      </c>
      <c s="306">
        <f t="shared" si="327"/>
        <v>0</v>
      </c>
      <c s="216">
        <f t="shared" si="327"/>
        <v>0</v>
      </c>
      <c s="306">
        <f t="shared" si="327"/>
        <v>0</v>
      </c>
      <c s="31"/>
      <c s="32"/>
      <c s="32"/>
    </row>
    <row r="715" spans="1:22" s="33" customFormat="1" ht="12.75" hidden="1">
      <c r="A715" s="294" t="s">
        <v>705</v>
      </c>
      <c s="36" t="s">
        <v>547</v>
      </c>
      <c s="36" t="s">
        <v>421</v>
      </c>
      <c s="36" t="s">
        <v>423</v>
      </c>
      <c s="87" t="s">
        <v>1067</v>
      </c>
      <c s="42" t="s">
        <v>706</v>
      </c>
      <c s="82"/>
      <c s="83"/>
      <c s="35">
        <f>G715+H715</f>
        <v>0</v>
      </c>
      <c s="186"/>
      <c s="218">
        <f>I715+J715</f>
        <v>0</v>
      </c>
      <c s="252"/>
      <c s="216">
        <f>K715+L715</f>
        <v>0</v>
      </c>
      <c s="252"/>
      <c s="219">
        <f>K715+N715</f>
        <v>0</v>
      </c>
      <c s="252"/>
      <c s="306">
        <f>M715+P715</f>
        <v>0</v>
      </c>
      <c s="252"/>
      <c s="306">
        <f>O715+R715</f>
        <v>0</v>
      </c>
      <c s="31"/>
      <c s="32"/>
      <c s="32"/>
    </row>
    <row r="716" spans="1:22" s="33" customFormat="1" ht="12.75" hidden="1">
      <c r="A716" s="294" t="s">
        <v>1068</v>
      </c>
      <c s="36" t="s">
        <v>547</v>
      </c>
      <c s="36" t="s">
        <v>421</v>
      </c>
      <c s="36" t="s">
        <v>423</v>
      </c>
      <c s="87" t="s">
        <v>1069</v>
      </c>
      <c s="42"/>
      <c s="39">
        <f t="shared" si="328" ref="G716:S716">G717</f>
        <v>0</v>
      </c>
      <c s="35">
        <f t="shared" si="328"/>
        <v>0</v>
      </c>
      <c s="35">
        <f t="shared" si="328"/>
        <v>0</v>
      </c>
      <c s="170">
        <f t="shared" si="328"/>
        <v>0</v>
      </c>
      <c s="218">
        <f t="shared" si="328"/>
        <v>0</v>
      </c>
      <c s="216">
        <f t="shared" si="328"/>
        <v>0</v>
      </c>
      <c s="216">
        <f t="shared" si="328"/>
        <v>0</v>
      </c>
      <c s="216">
        <f t="shared" si="328"/>
        <v>0</v>
      </c>
      <c s="219">
        <f t="shared" si="328"/>
        <v>0</v>
      </c>
      <c s="216">
        <f t="shared" si="328"/>
        <v>0</v>
      </c>
      <c s="306">
        <f t="shared" si="328"/>
        <v>0</v>
      </c>
      <c s="216">
        <f t="shared" si="328"/>
        <v>0</v>
      </c>
      <c s="306">
        <f t="shared" si="328"/>
        <v>0</v>
      </c>
      <c s="31"/>
      <c s="32"/>
      <c s="32"/>
    </row>
    <row r="717" spans="1:22" s="33" customFormat="1" ht="12.75" hidden="1">
      <c r="A717" s="294" t="s">
        <v>705</v>
      </c>
      <c s="36" t="s">
        <v>547</v>
      </c>
      <c s="36" t="s">
        <v>421</v>
      </c>
      <c s="36" t="s">
        <v>423</v>
      </c>
      <c s="87" t="s">
        <v>1069</v>
      </c>
      <c s="42" t="s">
        <v>706</v>
      </c>
      <c s="82"/>
      <c s="83"/>
      <c s="35">
        <f>G717+H717</f>
        <v>0</v>
      </c>
      <c s="186"/>
      <c s="218">
        <f>I717+J717</f>
        <v>0</v>
      </c>
      <c s="252"/>
      <c s="216">
        <f>K717+L717</f>
        <v>0</v>
      </c>
      <c s="252"/>
      <c s="219">
        <f>K717+N717</f>
        <v>0</v>
      </c>
      <c s="252"/>
      <c s="306">
        <f>M717+P717</f>
        <v>0</v>
      </c>
      <c s="252"/>
      <c s="306">
        <f>O717+R717</f>
        <v>0</v>
      </c>
      <c s="31"/>
      <c s="32"/>
      <c s="32"/>
    </row>
    <row r="718" spans="1:22" s="33" customFormat="1" ht="25.5" hidden="1">
      <c r="A718" s="294" t="s">
        <v>1070</v>
      </c>
      <c s="36" t="s">
        <v>547</v>
      </c>
      <c s="36" t="s">
        <v>421</v>
      </c>
      <c s="36" t="s">
        <v>423</v>
      </c>
      <c s="87" t="s">
        <v>1071</v>
      </c>
      <c s="42"/>
      <c s="39">
        <f t="shared" si="329" ref="G718:S718">G719</f>
        <v>0</v>
      </c>
      <c s="35">
        <f t="shared" si="329"/>
        <v>0</v>
      </c>
      <c s="35">
        <f t="shared" si="329"/>
        <v>0</v>
      </c>
      <c s="170">
        <f t="shared" si="329"/>
        <v>0</v>
      </c>
      <c s="218">
        <f t="shared" si="329"/>
        <v>0</v>
      </c>
      <c s="216">
        <f t="shared" si="329"/>
        <v>0</v>
      </c>
      <c s="216">
        <f t="shared" si="329"/>
        <v>0</v>
      </c>
      <c s="216">
        <f t="shared" si="329"/>
        <v>0</v>
      </c>
      <c s="219">
        <f t="shared" si="329"/>
        <v>0</v>
      </c>
      <c s="216">
        <f t="shared" si="329"/>
        <v>0</v>
      </c>
      <c s="306">
        <f t="shared" si="329"/>
        <v>0</v>
      </c>
      <c s="216">
        <f t="shared" si="329"/>
        <v>0</v>
      </c>
      <c s="306">
        <f t="shared" si="329"/>
        <v>0</v>
      </c>
      <c s="31"/>
      <c s="32"/>
      <c s="32"/>
    </row>
    <row r="719" spans="1:22" s="33" customFormat="1" ht="12.75" hidden="1">
      <c r="A719" s="294" t="s">
        <v>705</v>
      </c>
      <c s="36" t="s">
        <v>547</v>
      </c>
      <c s="36" t="s">
        <v>421</v>
      </c>
      <c s="36" t="s">
        <v>423</v>
      </c>
      <c s="87" t="s">
        <v>1071</v>
      </c>
      <c s="42" t="s">
        <v>706</v>
      </c>
      <c s="82"/>
      <c s="83"/>
      <c s="35">
        <f>G719+H719</f>
        <v>0</v>
      </c>
      <c s="186"/>
      <c s="218">
        <f>I719+J719</f>
        <v>0</v>
      </c>
      <c s="252"/>
      <c s="216">
        <f>K719+L719</f>
        <v>0</v>
      </c>
      <c s="252"/>
      <c s="219">
        <f>K719+N719</f>
        <v>0</v>
      </c>
      <c s="252"/>
      <c s="306">
        <f>M719+P719</f>
        <v>0</v>
      </c>
      <c s="252"/>
      <c s="306">
        <f>O719+R719</f>
        <v>0</v>
      </c>
      <c s="31"/>
      <c s="32"/>
      <c s="32"/>
    </row>
    <row r="720" spans="1:22" s="33" customFormat="1" ht="12.75" hidden="1">
      <c r="A720" s="294" t="s">
        <v>1072</v>
      </c>
      <c s="36" t="s">
        <v>547</v>
      </c>
      <c s="36" t="s">
        <v>421</v>
      </c>
      <c s="36" t="s">
        <v>423</v>
      </c>
      <c s="87" t="s">
        <v>1073</v>
      </c>
      <c s="42"/>
      <c s="39">
        <f t="shared" si="330" ref="G720:S720">G721</f>
        <v>0</v>
      </c>
      <c s="35">
        <f t="shared" si="330"/>
        <v>0</v>
      </c>
      <c s="35">
        <f t="shared" si="330"/>
        <v>0</v>
      </c>
      <c s="170">
        <f t="shared" si="330"/>
        <v>0</v>
      </c>
      <c s="218">
        <f t="shared" si="330"/>
        <v>0</v>
      </c>
      <c s="216">
        <f t="shared" si="330"/>
        <v>0</v>
      </c>
      <c s="216">
        <f t="shared" si="330"/>
        <v>0</v>
      </c>
      <c s="216">
        <f t="shared" si="330"/>
        <v>0</v>
      </c>
      <c s="219">
        <f t="shared" si="330"/>
        <v>0</v>
      </c>
      <c s="216">
        <f t="shared" si="330"/>
        <v>0</v>
      </c>
      <c s="306">
        <f t="shared" si="330"/>
        <v>0</v>
      </c>
      <c s="216">
        <f t="shared" si="330"/>
        <v>0</v>
      </c>
      <c s="306">
        <f t="shared" si="330"/>
        <v>0</v>
      </c>
      <c s="31"/>
      <c s="32"/>
      <c s="32"/>
    </row>
    <row r="721" spans="1:22" s="33" customFormat="1" ht="12.75" hidden="1">
      <c r="A721" s="294" t="s">
        <v>705</v>
      </c>
      <c s="36" t="s">
        <v>547</v>
      </c>
      <c s="36" t="s">
        <v>421</v>
      </c>
      <c s="36" t="s">
        <v>423</v>
      </c>
      <c s="87" t="s">
        <v>1073</v>
      </c>
      <c s="42" t="s">
        <v>706</v>
      </c>
      <c s="82"/>
      <c s="83"/>
      <c s="35">
        <f>G721+H721</f>
        <v>0</v>
      </c>
      <c s="186"/>
      <c s="218">
        <f>I721+J721</f>
        <v>0</v>
      </c>
      <c s="252"/>
      <c s="216">
        <f>K721+L721</f>
        <v>0</v>
      </c>
      <c s="252"/>
      <c s="219">
        <f>K721+N721</f>
        <v>0</v>
      </c>
      <c s="252"/>
      <c s="306">
        <f>M721+P721</f>
        <v>0</v>
      </c>
      <c s="252"/>
      <c s="306">
        <f>O721+R721</f>
        <v>0</v>
      </c>
      <c s="31"/>
      <c s="32"/>
      <c s="32"/>
    </row>
    <row r="722" spans="1:22" s="33" customFormat="1" ht="25.5" hidden="1">
      <c r="A722" s="294" t="s">
        <v>1074</v>
      </c>
      <c s="36" t="s">
        <v>547</v>
      </c>
      <c s="36" t="s">
        <v>421</v>
      </c>
      <c s="36" t="s">
        <v>423</v>
      </c>
      <c s="87" t="s">
        <v>1075</v>
      </c>
      <c s="42"/>
      <c s="39">
        <f t="shared" si="331" ref="G722:S722">G723</f>
        <v>0</v>
      </c>
      <c s="35">
        <f t="shared" si="331"/>
        <v>0</v>
      </c>
      <c s="35">
        <f t="shared" si="331"/>
        <v>0</v>
      </c>
      <c s="170">
        <f t="shared" si="331"/>
        <v>0</v>
      </c>
      <c s="218">
        <f t="shared" si="331"/>
        <v>0</v>
      </c>
      <c s="216">
        <f t="shared" si="331"/>
        <v>0</v>
      </c>
      <c s="216">
        <f t="shared" si="331"/>
        <v>0</v>
      </c>
      <c s="216">
        <f t="shared" si="331"/>
        <v>0</v>
      </c>
      <c s="219">
        <f t="shared" si="331"/>
        <v>0</v>
      </c>
      <c s="216">
        <f t="shared" si="331"/>
        <v>0</v>
      </c>
      <c s="306">
        <f t="shared" si="331"/>
        <v>0</v>
      </c>
      <c s="216">
        <f t="shared" si="331"/>
        <v>0</v>
      </c>
      <c s="306">
        <f t="shared" si="331"/>
        <v>0</v>
      </c>
      <c s="31"/>
      <c s="32"/>
      <c s="32"/>
    </row>
    <row r="723" spans="1:22" s="33" customFormat="1" ht="12.75" hidden="1">
      <c r="A723" s="294" t="s">
        <v>705</v>
      </c>
      <c s="36" t="s">
        <v>547</v>
      </c>
      <c s="36" t="s">
        <v>421</v>
      </c>
      <c s="36" t="s">
        <v>423</v>
      </c>
      <c s="87" t="s">
        <v>1075</v>
      </c>
      <c s="42" t="s">
        <v>706</v>
      </c>
      <c s="82"/>
      <c s="83"/>
      <c s="35">
        <f>G723+H723</f>
        <v>0</v>
      </c>
      <c s="186"/>
      <c s="218">
        <f>I723+J723</f>
        <v>0</v>
      </c>
      <c s="252"/>
      <c s="216">
        <f>K723+L723</f>
        <v>0</v>
      </c>
      <c s="252"/>
      <c s="219">
        <f>K723+N723</f>
        <v>0</v>
      </c>
      <c s="252"/>
      <c s="306">
        <f>M723+P723</f>
        <v>0</v>
      </c>
      <c s="252"/>
      <c s="306">
        <f>O723+R723</f>
        <v>0</v>
      </c>
      <c s="31"/>
      <c s="32"/>
      <c s="32"/>
    </row>
    <row r="724" spans="1:22" s="33" customFormat="1" ht="25.5" hidden="1">
      <c r="A724" s="294" t="s">
        <v>1076</v>
      </c>
      <c s="36" t="s">
        <v>547</v>
      </c>
      <c s="36" t="s">
        <v>421</v>
      </c>
      <c s="36" t="s">
        <v>423</v>
      </c>
      <c s="87" t="s">
        <v>1077</v>
      </c>
      <c s="42"/>
      <c s="39">
        <f t="shared" si="332" ref="G724:S724">G725</f>
        <v>0</v>
      </c>
      <c s="35">
        <f t="shared" si="332"/>
        <v>0</v>
      </c>
      <c s="35">
        <f t="shared" si="332"/>
        <v>0</v>
      </c>
      <c s="170">
        <f t="shared" si="332"/>
        <v>0</v>
      </c>
      <c s="218">
        <f t="shared" si="332"/>
        <v>0</v>
      </c>
      <c s="216">
        <f t="shared" si="332"/>
        <v>0</v>
      </c>
      <c s="216">
        <f t="shared" si="332"/>
        <v>0</v>
      </c>
      <c s="216">
        <f t="shared" si="332"/>
        <v>0</v>
      </c>
      <c s="219">
        <f t="shared" si="332"/>
        <v>0</v>
      </c>
      <c s="216">
        <f t="shared" si="332"/>
        <v>0</v>
      </c>
      <c s="306">
        <f t="shared" si="332"/>
        <v>0</v>
      </c>
      <c s="216">
        <f t="shared" si="332"/>
        <v>0</v>
      </c>
      <c s="306">
        <f t="shared" si="332"/>
        <v>0</v>
      </c>
      <c s="31"/>
      <c s="32"/>
      <c s="32"/>
    </row>
    <row r="725" spans="1:22" s="33" customFormat="1" ht="12.75" hidden="1">
      <c r="A725" s="292" t="s">
        <v>705</v>
      </c>
      <c s="36" t="s">
        <v>547</v>
      </c>
      <c s="36" t="s">
        <v>421</v>
      </c>
      <c s="36" t="s">
        <v>423</v>
      </c>
      <c s="87" t="s">
        <v>1077</v>
      </c>
      <c s="42" t="s">
        <v>706</v>
      </c>
      <c s="82"/>
      <c s="83"/>
      <c s="35">
        <f>G725+H725</f>
        <v>0</v>
      </c>
      <c s="186"/>
      <c s="218">
        <f>I725+J725</f>
        <v>0</v>
      </c>
      <c s="252"/>
      <c s="216">
        <f>K725+L725</f>
        <v>0</v>
      </c>
      <c s="252"/>
      <c s="219">
        <f>K725+N725</f>
        <v>0</v>
      </c>
      <c s="252"/>
      <c s="306">
        <f>M725+P725</f>
        <v>0</v>
      </c>
      <c s="252"/>
      <c s="306">
        <f>O725+R725</f>
        <v>0</v>
      </c>
      <c s="31"/>
      <c s="32"/>
      <c s="32"/>
    </row>
    <row r="726" spans="1:22" s="33" customFormat="1" ht="38.25" hidden="1">
      <c r="A726" s="292" t="s">
        <v>1078</v>
      </c>
      <c s="36" t="s">
        <v>547</v>
      </c>
      <c s="36" t="s">
        <v>421</v>
      </c>
      <c s="36" t="s">
        <v>423</v>
      </c>
      <c s="87" t="s">
        <v>1079</v>
      </c>
      <c s="42"/>
      <c s="39">
        <f t="shared" si="333" ref="G726:S726">G727</f>
        <v>0</v>
      </c>
      <c s="35">
        <f t="shared" si="333"/>
        <v>0</v>
      </c>
      <c s="35">
        <f t="shared" si="333"/>
        <v>0</v>
      </c>
      <c s="170">
        <f t="shared" si="333"/>
        <v>0</v>
      </c>
      <c s="218">
        <f t="shared" si="333"/>
        <v>0</v>
      </c>
      <c s="216">
        <f t="shared" si="333"/>
        <v>0</v>
      </c>
      <c s="216">
        <f t="shared" si="333"/>
        <v>0</v>
      </c>
      <c s="216">
        <f t="shared" si="333"/>
        <v>0</v>
      </c>
      <c s="219">
        <f t="shared" si="333"/>
        <v>0</v>
      </c>
      <c s="216">
        <f t="shared" si="333"/>
        <v>0</v>
      </c>
      <c s="306">
        <f t="shared" si="333"/>
        <v>0</v>
      </c>
      <c s="216">
        <f t="shared" si="333"/>
        <v>0</v>
      </c>
      <c s="306">
        <f t="shared" si="333"/>
        <v>0</v>
      </c>
      <c s="31"/>
      <c s="32"/>
      <c s="32"/>
    </row>
    <row r="727" spans="1:22" s="33" customFormat="1" ht="12.75" hidden="1">
      <c r="A727" s="292" t="s">
        <v>705</v>
      </c>
      <c s="36" t="s">
        <v>547</v>
      </c>
      <c s="36" t="s">
        <v>421</v>
      </c>
      <c s="36" t="s">
        <v>423</v>
      </c>
      <c s="87" t="s">
        <v>1079</v>
      </c>
      <c s="42" t="s">
        <v>706</v>
      </c>
      <c s="82"/>
      <c s="83"/>
      <c s="35">
        <f>G727+H727</f>
        <v>0</v>
      </c>
      <c s="186"/>
      <c s="218">
        <f>I727+J727</f>
        <v>0</v>
      </c>
      <c s="252"/>
      <c s="216">
        <f>K727+L727</f>
        <v>0</v>
      </c>
      <c s="252"/>
      <c s="219">
        <f>K727+N727</f>
        <v>0</v>
      </c>
      <c s="252"/>
      <c s="306">
        <f>M727+P727</f>
        <v>0</v>
      </c>
      <c s="252"/>
      <c s="306">
        <f>O727+R727</f>
        <v>0</v>
      </c>
      <c s="31"/>
      <c s="32"/>
      <c s="32"/>
    </row>
    <row r="728" spans="1:22" s="33" customFormat="1" ht="102" hidden="1">
      <c r="A728" s="292" t="s">
        <v>1080</v>
      </c>
      <c s="36" t="s">
        <v>547</v>
      </c>
      <c s="36" t="s">
        <v>421</v>
      </c>
      <c s="36" t="s">
        <v>423</v>
      </c>
      <c s="87" t="s">
        <v>1081</v>
      </c>
      <c s="42"/>
      <c s="39">
        <f t="shared" si="334" ref="G728:O728">G730</f>
        <v>0</v>
      </c>
      <c s="35">
        <f t="shared" si="334"/>
        <v>0</v>
      </c>
      <c s="35">
        <f t="shared" si="334"/>
        <v>0</v>
      </c>
      <c s="170">
        <f t="shared" si="334"/>
        <v>0</v>
      </c>
      <c s="218">
        <f t="shared" si="334"/>
        <v>0</v>
      </c>
      <c s="216">
        <f>L730</f>
        <v>0</v>
      </c>
      <c s="216">
        <f>M730</f>
        <v>0</v>
      </c>
      <c s="216">
        <f t="shared" si="334"/>
        <v>0</v>
      </c>
      <c s="219">
        <f t="shared" si="334"/>
        <v>0</v>
      </c>
      <c s="216">
        <f>P730</f>
        <v>0</v>
      </c>
      <c s="306">
        <f>Q730</f>
        <v>0</v>
      </c>
      <c s="216">
        <f>R730</f>
        <v>0</v>
      </c>
      <c s="306">
        <f>S730</f>
        <v>0</v>
      </c>
      <c s="31"/>
      <c s="32"/>
      <c s="32"/>
    </row>
    <row r="729" spans="1:22" s="33" customFormat="1" ht="38.25" hidden="1">
      <c r="A729" s="292" t="s">
        <v>1082</v>
      </c>
      <c s="36" t="s">
        <v>547</v>
      </c>
      <c s="36" t="s">
        <v>421</v>
      </c>
      <c s="36" t="s">
        <v>423</v>
      </c>
      <c s="87" t="s">
        <v>1081</v>
      </c>
      <c s="42"/>
      <c s="39"/>
      <c s="35"/>
      <c s="35">
        <f>G729+H729</f>
        <v>0</v>
      </c>
      <c s="170"/>
      <c s="218">
        <f>I729+J729</f>
        <v>0</v>
      </c>
      <c s="216"/>
      <c s="216">
        <f>K729+L729</f>
        <v>0</v>
      </c>
      <c s="216"/>
      <c s="219">
        <f>K729+N729</f>
        <v>0</v>
      </c>
      <c s="216"/>
      <c s="306">
        <f>M729+P729</f>
        <v>0</v>
      </c>
      <c s="216"/>
      <c s="306">
        <f>O729+R729</f>
        <v>0</v>
      </c>
      <c s="31"/>
      <c s="32"/>
      <c s="32"/>
    </row>
    <row r="730" spans="1:22" s="33" customFormat="1" ht="12.75" hidden="1">
      <c r="A730" s="292" t="s">
        <v>705</v>
      </c>
      <c s="36" t="s">
        <v>547</v>
      </c>
      <c s="36" t="s">
        <v>421</v>
      </c>
      <c s="36" t="s">
        <v>423</v>
      </c>
      <c s="87" t="s">
        <v>1081</v>
      </c>
      <c s="42" t="s">
        <v>706</v>
      </c>
      <c s="82"/>
      <c s="83"/>
      <c s="35">
        <f>G730+H730</f>
        <v>0</v>
      </c>
      <c s="186"/>
      <c s="218">
        <f>I730+J730</f>
        <v>0</v>
      </c>
      <c s="252"/>
      <c s="216">
        <f>K730+L730</f>
        <v>0</v>
      </c>
      <c s="252"/>
      <c s="219">
        <f>K730+N730</f>
        <v>0</v>
      </c>
      <c s="252"/>
      <c s="306">
        <f>M730+P730</f>
        <v>0</v>
      </c>
      <c s="252"/>
      <c s="306">
        <f>O730+R730</f>
        <v>0</v>
      </c>
      <c s="31"/>
      <c s="32"/>
      <c s="32"/>
    </row>
    <row r="731" spans="1:22" s="33" customFormat="1" ht="76.5" hidden="1">
      <c r="A731" s="292" t="s">
        <v>1083</v>
      </c>
      <c s="36" t="s">
        <v>547</v>
      </c>
      <c s="36" t="s">
        <v>421</v>
      </c>
      <c s="36" t="s">
        <v>423</v>
      </c>
      <c s="87" t="s">
        <v>1084</v>
      </c>
      <c s="42"/>
      <c s="39">
        <f t="shared" si="335" ref="G731:S731">G732</f>
        <v>0</v>
      </c>
      <c s="35">
        <f t="shared" si="335"/>
        <v>0</v>
      </c>
      <c s="35">
        <f t="shared" si="335"/>
        <v>0</v>
      </c>
      <c s="170">
        <f t="shared" si="335"/>
        <v>0</v>
      </c>
      <c s="218">
        <f t="shared" si="335"/>
        <v>0</v>
      </c>
      <c s="216">
        <f t="shared" si="335"/>
        <v>0</v>
      </c>
      <c s="216">
        <f t="shared" si="335"/>
        <v>0</v>
      </c>
      <c s="216">
        <f t="shared" si="335"/>
        <v>0</v>
      </c>
      <c s="219">
        <f t="shared" si="335"/>
        <v>0</v>
      </c>
      <c s="216">
        <f t="shared" si="335"/>
        <v>0</v>
      </c>
      <c s="306">
        <f t="shared" si="335"/>
        <v>0</v>
      </c>
      <c s="216">
        <f t="shared" si="335"/>
        <v>0</v>
      </c>
      <c s="306">
        <f t="shared" si="335"/>
        <v>0</v>
      </c>
      <c s="31"/>
      <c s="32"/>
      <c s="32"/>
    </row>
    <row r="732" spans="1:22" s="33" customFormat="1" ht="12.75" hidden="1">
      <c r="A732" s="292" t="s">
        <v>705</v>
      </c>
      <c s="36" t="s">
        <v>547</v>
      </c>
      <c s="36" t="s">
        <v>421</v>
      </c>
      <c s="36" t="s">
        <v>423</v>
      </c>
      <c s="87" t="s">
        <v>1084</v>
      </c>
      <c s="42" t="s">
        <v>706</v>
      </c>
      <c s="82"/>
      <c s="83"/>
      <c s="35">
        <f>G732+H732</f>
        <v>0</v>
      </c>
      <c s="186"/>
      <c s="218">
        <f>I732+J732</f>
        <v>0</v>
      </c>
      <c s="252"/>
      <c s="216">
        <f>K732+L732</f>
        <v>0</v>
      </c>
      <c s="252"/>
      <c s="219">
        <f>K732+N732</f>
        <v>0</v>
      </c>
      <c s="252"/>
      <c s="306">
        <f>M732+P732</f>
        <v>0</v>
      </c>
      <c s="252"/>
      <c s="306">
        <f>O732+R732</f>
        <v>0</v>
      </c>
      <c s="31"/>
      <c s="32"/>
      <c s="32"/>
    </row>
    <row r="733" spans="1:22" s="33" customFormat="1" ht="102" hidden="1">
      <c r="A733" s="292" t="s">
        <v>1085</v>
      </c>
      <c s="36" t="s">
        <v>547</v>
      </c>
      <c s="36" t="s">
        <v>421</v>
      </c>
      <c s="36" t="s">
        <v>423</v>
      </c>
      <c s="87" t="s">
        <v>1086</v>
      </c>
      <c s="42"/>
      <c s="39">
        <f t="shared" si="336" ref="G733:S733">G734</f>
        <v>0</v>
      </c>
      <c s="35">
        <f t="shared" si="336"/>
        <v>0</v>
      </c>
      <c s="35">
        <f t="shared" si="336"/>
        <v>0</v>
      </c>
      <c s="170">
        <f t="shared" si="336"/>
        <v>0</v>
      </c>
      <c s="218">
        <f t="shared" si="336"/>
        <v>0</v>
      </c>
      <c s="216">
        <f t="shared" si="336"/>
        <v>0</v>
      </c>
      <c s="216">
        <f t="shared" si="336"/>
        <v>0</v>
      </c>
      <c s="216">
        <f t="shared" si="336"/>
        <v>0</v>
      </c>
      <c s="219">
        <f t="shared" si="336"/>
        <v>0</v>
      </c>
      <c s="216">
        <f t="shared" si="336"/>
        <v>0</v>
      </c>
      <c s="306">
        <f t="shared" si="336"/>
        <v>0</v>
      </c>
      <c s="216">
        <f t="shared" si="336"/>
        <v>0</v>
      </c>
      <c s="306">
        <f t="shared" si="336"/>
        <v>0</v>
      </c>
      <c s="31"/>
      <c s="32"/>
      <c s="32"/>
    </row>
    <row r="734" spans="1:22" s="33" customFormat="1" ht="12.75" hidden="1">
      <c r="A734" s="292" t="s">
        <v>705</v>
      </c>
      <c s="36" t="s">
        <v>547</v>
      </c>
      <c s="36" t="s">
        <v>421</v>
      </c>
      <c s="36" t="s">
        <v>423</v>
      </c>
      <c s="87" t="s">
        <v>1086</v>
      </c>
      <c s="42" t="s">
        <v>706</v>
      </c>
      <c s="82"/>
      <c s="83"/>
      <c s="35">
        <f>G734+H734</f>
        <v>0</v>
      </c>
      <c s="186"/>
      <c s="218">
        <f>I734+J734</f>
        <v>0</v>
      </c>
      <c s="252"/>
      <c s="216">
        <f>K734+L734</f>
        <v>0</v>
      </c>
      <c s="252"/>
      <c s="219">
        <f>K734+N734</f>
        <v>0</v>
      </c>
      <c s="252"/>
      <c s="306">
        <f>M734+P734</f>
        <v>0</v>
      </c>
      <c s="252"/>
      <c s="306">
        <f>O734+R734</f>
        <v>0</v>
      </c>
      <c s="31"/>
      <c s="32"/>
      <c s="32"/>
    </row>
    <row r="735" spans="1:22" s="33" customFormat="1" ht="25.5" hidden="1">
      <c r="A735" s="294" t="s">
        <v>1087</v>
      </c>
      <c s="36" t="s">
        <v>547</v>
      </c>
      <c s="36" t="s">
        <v>421</v>
      </c>
      <c s="36" t="s">
        <v>423</v>
      </c>
      <c s="87" t="s">
        <v>1088</v>
      </c>
      <c s="42"/>
      <c s="39">
        <f t="shared" si="337" ref="G735:S735">G736</f>
        <v>0</v>
      </c>
      <c s="35">
        <f t="shared" si="337"/>
        <v>0</v>
      </c>
      <c s="35">
        <f t="shared" si="337"/>
        <v>0</v>
      </c>
      <c s="170">
        <f t="shared" si="337"/>
        <v>0</v>
      </c>
      <c s="218">
        <f t="shared" si="337"/>
        <v>0</v>
      </c>
      <c s="216">
        <f t="shared" si="337"/>
        <v>0</v>
      </c>
      <c s="216">
        <f t="shared" si="337"/>
        <v>0</v>
      </c>
      <c s="216">
        <f t="shared" si="337"/>
        <v>0</v>
      </c>
      <c s="219">
        <f t="shared" si="337"/>
        <v>0</v>
      </c>
      <c s="216">
        <f t="shared" si="337"/>
        <v>0</v>
      </c>
      <c s="306">
        <f t="shared" si="337"/>
        <v>0</v>
      </c>
      <c s="216">
        <f t="shared" si="337"/>
        <v>0</v>
      </c>
      <c s="306">
        <f t="shared" si="337"/>
        <v>0</v>
      </c>
      <c s="31"/>
      <c s="32"/>
      <c s="32"/>
    </row>
    <row r="736" spans="1:22" s="33" customFormat="1" ht="12.75" hidden="1">
      <c r="A736" s="294" t="s">
        <v>705</v>
      </c>
      <c s="36" t="s">
        <v>547</v>
      </c>
      <c s="36" t="s">
        <v>421</v>
      </c>
      <c s="36" t="s">
        <v>423</v>
      </c>
      <c s="87" t="s">
        <v>1088</v>
      </c>
      <c s="42" t="s">
        <v>706</v>
      </c>
      <c s="82"/>
      <c s="83"/>
      <c s="35">
        <f>G736+H736</f>
        <v>0</v>
      </c>
      <c s="186"/>
      <c s="218">
        <f>I736+J736</f>
        <v>0</v>
      </c>
      <c s="252"/>
      <c s="216">
        <f>K736+L736</f>
        <v>0</v>
      </c>
      <c s="252"/>
      <c s="219">
        <f>K736+N736</f>
        <v>0</v>
      </c>
      <c s="252"/>
      <c s="306">
        <f>M736+P736</f>
        <v>0</v>
      </c>
      <c s="252"/>
      <c s="306">
        <f>O736+R736</f>
        <v>0</v>
      </c>
      <c s="31"/>
      <c s="32"/>
      <c s="32"/>
    </row>
    <row r="737" spans="1:22" s="33" customFormat="1" ht="25.5" hidden="1">
      <c r="A737" s="294" t="s">
        <v>1089</v>
      </c>
      <c s="36" t="s">
        <v>547</v>
      </c>
      <c s="36" t="s">
        <v>421</v>
      </c>
      <c s="36" t="s">
        <v>423</v>
      </c>
      <c s="87" t="s">
        <v>1090</v>
      </c>
      <c s="42"/>
      <c s="39">
        <f t="shared" si="338" ref="G737:S737">G738</f>
        <v>0</v>
      </c>
      <c s="35">
        <f t="shared" si="338"/>
        <v>0</v>
      </c>
      <c s="35">
        <f t="shared" si="338"/>
        <v>0</v>
      </c>
      <c s="170">
        <f t="shared" si="338"/>
        <v>0</v>
      </c>
      <c s="218">
        <f t="shared" si="338"/>
        <v>0</v>
      </c>
      <c s="216">
        <f t="shared" si="338"/>
        <v>0</v>
      </c>
      <c s="216">
        <f t="shared" si="338"/>
        <v>0</v>
      </c>
      <c s="216">
        <f t="shared" si="338"/>
        <v>0</v>
      </c>
      <c s="219">
        <f t="shared" si="338"/>
        <v>0</v>
      </c>
      <c s="216">
        <f t="shared" si="338"/>
        <v>0</v>
      </c>
      <c s="306">
        <f t="shared" si="338"/>
        <v>0</v>
      </c>
      <c s="216">
        <f t="shared" si="338"/>
        <v>0</v>
      </c>
      <c s="306">
        <f t="shared" si="338"/>
        <v>0</v>
      </c>
      <c s="31"/>
      <c s="32"/>
      <c s="32"/>
    </row>
    <row r="738" spans="1:22" s="33" customFormat="1" ht="12.75" hidden="1">
      <c r="A738" s="294" t="s">
        <v>705</v>
      </c>
      <c s="36" t="s">
        <v>547</v>
      </c>
      <c s="36" t="s">
        <v>421</v>
      </c>
      <c s="36" t="s">
        <v>423</v>
      </c>
      <c s="87" t="s">
        <v>1090</v>
      </c>
      <c s="42" t="s">
        <v>706</v>
      </c>
      <c s="82"/>
      <c s="83"/>
      <c s="35">
        <f>G738+H738</f>
        <v>0</v>
      </c>
      <c s="186"/>
      <c s="218">
        <f>I738+J738</f>
        <v>0</v>
      </c>
      <c s="252"/>
      <c s="216">
        <f>K738+L738</f>
        <v>0</v>
      </c>
      <c s="252"/>
      <c s="219">
        <f>K738+N738</f>
        <v>0</v>
      </c>
      <c s="252"/>
      <c s="306">
        <f>M738+P738</f>
        <v>0</v>
      </c>
      <c s="252"/>
      <c s="306">
        <f>O738+R738</f>
        <v>0</v>
      </c>
      <c s="31"/>
      <c s="32"/>
      <c s="32"/>
    </row>
    <row r="739" spans="1:22" s="33" customFormat="1" ht="38.25" hidden="1">
      <c r="A739" s="294" t="s">
        <v>1091</v>
      </c>
      <c s="36" t="s">
        <v>547</v>
      </c>
      <c s="36" t="s">
        <v>421</v>
      </c>
      <c s="36" t="s">
        <v>423</v>
      </c>
      <c s="87" t="s">
        <v>1092</v>
      </c>
      <c s="42"/>
      <c s="39">
        <f t="shared" si="339" ref="G739:S739">G740</f>
        <v>0</v>
      </c>
      <c s="35">
        <f t="shared" si="339"/>
        <v>0</v>
      </c>
      <c s="35">
        <f t="shared" si="339"/>
        <v>0</v>
      </c>
      <c s="170">
        <f t="shared" si="339"/>
        <v>0</v>
      </c>
      <c s="218">
        <f t="shared" si="339"/>
        <v>0</v>
      </c>
      <c s="216">
        <f t="shared" si="339"/>
        <v>0</v>
      </c>
      <c s="216">
        <f t="shared" si="339"/>
        <v>0</v>
      </c>
      <c s="216">
        <f t="shared" si="339"/>
        <v>0</v>
      </c>
      <c s="219">
        <f t="shared" si="339"/>
        <v>0</v>
      </c>
      <c s="216">
        <f t="shared" si="339"/>
        <v>0</v>
      </c>
      <c s="306">
        <f t="shared" si="339"/>
        <v>0</v>
      </c>
      <c s="216">
        <f t="shared" si="339"/>
        <v>0</v>
      </c>
      <c s="306">
        <f t="shared" si="339"/>
        <v>0</v>
      </c>
      <c s="31"/>
      <c s="32"/>
      <c s="32"/>
    </row>
    <row r="740" spans="1:22" s="33" customFormat="1" ht="12.75" hidden="1">
      <c r="A740" s="294" t="s">
        <v>1058</v>
      </c>
      <c s="36" t="s">
        <v>547</v>
      </c>
      <c s="36" t="s">
        <v>421</v>
      </c>
      <c s="36" t="s">
        <v>423</v>
      </c>
      <c s="87" t="s">
        <v>1092</v>
      </c>
      <c s="42" t="s">
        <v>1059</v>
      </c>
      <c s="82"/>
      <c s="83"/>
      <c s="35">
        <f>G740+H740</f>
        <v>0</v>
      </c>
      <c s="186"/>
      <c s="218">
        <f>I740+J740</f>
        <v>0</v>
      </c>
      <c s="252"/>
      <c s="216">
        <f>K740+L740</f>
        <v>0</v>
      </c>
      <c s="252"/>
      <c s="219">
        <f>K740+N740</f>
        <v>0</v>
      </c>
      <c s="252"/>
      <c s="306">
        <f>M740+P740</f>
        <v>0</v>
      </c>
      <c s="252"/>
      <c s="306">
        <f>O740+R740</f>
        <v>0</v>
      </c>
      <c s="31"/>
      <c s="32"/>
      <c s="32"/>
    </row>
    <row r="741" spans="1:22" s="33" customFormat="1" ht="15.95" customHeight="1" hidden="1">
      <c r="A741" s="294" t="s">
        <v>1093</v>
      </c>
      <c s="36" t="s">
        <v>547</v>
      </c>
      <c s="36" t="s">
        <v>421</v>
      </c>
      <c s="36" t="s">
        <v>423</v>
      </c>
      <c s="87" t="s">
        <v>1094</v>
      </c>
      <c s="42"/>
      <c s="39">
        <f t="shared" si="340" ref="G741:S741">G742</f>
        <v>0</v>
      </c>
      <c s="35">
        <f t="shared" si="340"/>
        <v>0</v>
      </c>
      <c s="35">
        <f t="shared" si="340"/>
        <v>0</v>
      </c>
      <c s="170">
        <f t="shared" si="340"/>
        <v>0</v>
      </c>
      <c s="218">
        <f t="shared" si="340"/>
        <v>0</v>
      </c>
      <c s="216">
        <f t="shared" si="340"/>
        <v>0</v>
      </c>
      <c s="216">
        <f t="shared" si="340"/>
        <v>0</v>
      </c>
      <c s="216">
        <f t="shared" si="340"/>
        <v>0</v>
      </c>
      <c s="219">
        <f t="shared" si="340"/>
        <v>0</v>
      </c>
      <c s="216">
        <f t="shared" si="340"/>
        <v>0</v>
      </c>
      <c s="306">
        <f t="shared" si="340"/>
        <v>0</v>
      </c>
      <c s="216">
        <f t="shared" si="340"/>
        <v>0</v>
      </c>
      <c s="306">
        <f t="shared" si="340"/>
        <v>0</v>
      </c>
      <c s="31"/>
      <c s="32"/>
      <c s="32"/>
    </row>
    <row r="742" spans="1:22" s="33" customFormat="1" ht="12.75" hidden="1">
      <c r="A742" s="294" t="s">
        <v>213</v>
      </c>
      <c s="36" t="s">
        <v>547</v>
      </c>
      <c s="36" t="s">
        <v>421</v>
      </c>
      <c s="36" t="s">
        <v>423</v>
      </c>
      <c s="87" t="s">
        <v>1094</v>
      </c>
      <c s="42" t="s">
        <v>227</v>
      </c>
      <c s="82"/>
      <c s="83"/>
      <c s="35">
        <f>G742+H742</f>
        <v>0</v>
      </c>
      <c s="186"/>
      <c s="218">
        <f>I742+J742</f>
        <v>0</v>
      </c>
      <c s="252"/>
      <c s="216">
        <f>K742+L742</f>
        <v>0</v>
      </c>
      <c s="252"/>
      <c s="219">
        <f>K742+N742</f>
        <v>0</v>
      </c>
      <c s="252"/>
      <c s="306">
        <f>M742+P742</f>
        <v>0</v>
      </c>
      <c s="252"/>
      <c s="306">
        <f>O742+R742</f>
        <v>0</v>
      </c>
      <c s="31"/>
      <c s="32"/>
      <c s="32"/>
    </row>
    <row r="743" spans="1:22" s="33" customFormat="1" ht="25.5" hidden="1">
      <c r="A743" s="294" t="s">
        <v>1095</v>
      </c>
      <c s="36" t="s">
        <v>547</v>
      </c>
      <c s="36" t="s">
        <v>421</v>
      </c>
      <c s="36" t="s">
        <v>423</v>
      </c>
      <c s="87" t="s">
        <v>1096</v>
      </c>
      <c s="42"/>
      <c s="39">
        <f t="shared" si="341" ref="G743:S743">G744</f>
        <v>0</v>
      </c>
      <c s="35">
        <f t="shared" si="341"/>
        <v>0</v>
      </c>
      <c s="35">
        <f t="shared" si="341"/>
        <v>0</v>
      </c>
      <c s="170">
        <f t="shared" si="341"/>
        <v>0</v>
      </c>
      <c s="218">
        <f t="shared" si="341"/>
        <v>0</v>
      </c>
      <c s="216">
        <f t="shared" si="341"/>
        <v>0</v>
      </c>
      <c s="216">
        <f t="shared" si="341"/>
        <v>0</v>
      </c>
      <c s="216">
        <f t="shared" si="341"/>
        <v>0</v>
      </c>
      <c s="219">
        <f t="shared" si="341"/>
        <v>0</v>
      </c>
      <c s="216">
        <f t="shared" si="341"/>
        <v>0</v>
      </c>
      <c s="306">
        <f t="shared" si="341"/>
        <v>0</v>
      </c>
      <c s="216">
        <f t="shared" si="341"/>
        <v>0</v>
      </c>
      <c s="306">
        <f t="shared" si="341"/>
        <v>0</v>
      </c>
      <c s="31"/>
      <c s="32"/>
      <c s="32"/>
    </row>
    <row r="744" spans="1:22" s="33" customFormat="1" ht="12.75" hidden="1">
      <c r="A744" s="294" t="s">
        <v>1058</v>
      </c>
      <c s="36" t="s">
        <v>547</v>
      </c>
      <c s="36" t="s">
        <v>421</v>
      </c>
      <c s="36" t="s">
        <v>423</v>
      </c>
      <c s="87" t="s">
        <v>1096</v>
      </c>
      <c s="42" t="s">
        <v>1059</v>
      </c>
      <c s="82"/>
      <c s="83"/>
      <c s="35">
        <f>G744+H744</f>
        <v>0</v>
      </c>
      <c s="186"/>
      <c s="218">
        <f>I744+J744</f>
        <v>0</v>
      </c>
      <c s="252"/>
      <c s="216">
        <f>K744+L744</f>
        <v>0</v>
      </c>
      <c s="252"/>
      <c s="219">
        <f>K744+N744</f>
        <v>0</v>
      </c>
      <c s="252"/>
      <c s="306">
        <f>M744+P744</f>
        <v>0</v>
      </c>
      <c s="252"/>
      <c s="306">
        <f>O744+R744</f>
        <v>0</v>
      </c>
      <c s="31"/>
      <c s="32"/>
      <c s="32"/>
    </row>
    <row r="745" spans="1:22" s="33" customFormat="1" ht="12.75" hidden="1">
      <c r="A745" s="294" t="s">
        <v>1097</v>
      </c>
      <c s="36" t="s">
        <v>547</v>
      </c>
      <c s="36" t="s">
        <v>421</v>
      </c>
      <c s="36" t="s">
        <v>423</v>
      </c>
      <c s="87" t="s">
        <v>1098</v>
      </c>
      <c s="42"/>
      <c s="39">
        <f t="shared" si="342" ref="G745:S745">G746</f>
        <v>0</v>
      </c>
      <c s="35">
        <f t="shared" si="342"/>
        <v>0</v>
      </c>
      <c s="35">
        <f t="shared" si="342"/>
        <v>0</v>
      </c>
      <c s="170">
        <f t="shared" si="342"/>
        <v>0</v>
      </c>
      <c s="218">
        <f t="shared" si="342"/>
        <v>0</v>
      </c>
      <c s="216">
        <f t="shared" si="342"/>
        <v>0</v>
      </c>
      <c s="216">
        <f t="shared" si="342"/>
        <v>0</v>
      </c>
      <c s="216">
        <f t="shared" si="342"/>
        <v>0</v>
      </c>
      <c s="219">
        <f t="shared" si="342"/>
        <v>0</v>
      </c>
      <c s="216">
        <f t="shared" si="342"/>
        <v>0</v>
      </c>
      <c s="306">
        <f t="shared" si="342"/>
        <v>0</v>
      </c>
      <c s="216">
        <f t="shared" si="342"/>
        <v>0</v>
      </c>
      <c s="306">
        <f t="shared" si="342"/>
        <v>0</v>
      </c>
      <c s="31"/>
      <c s="32"/>
      <c s="32"/>
    </row>
    <row r="746" spans="1:22" s="33" customFormat="1" ht="12.75" hidden="1">
      <c r="A746" s="292" t="s">
        <v>705</v>
      </c>
      <c s="36" t="s">
        <v>547</v>
      </c>
      <c s="36" t="s">
        <v>421</v>
      </c>
      <c s="36" t="s">
        <v>423</v>
      </c>
      <c s="87" t="s">
        <v>1098</v>
      </c>
      <c s="42" t="s">
        <v>706</v>
      </c>
      <c s="82"/>
      <c s="83"/>
      <c s="35">
        <f>G746+H746</f>
        <v>0</v>
      </c>
      <c s="186"/>
      <c s="218">
        <f>I746+J746</f>
        <v>0</v>
      </c>
      <c s="252"/>
      <c s="216">
        <f>K746+L746</f>
        <v>0</v>
      </c>
      <c s="252"/>
      <c s="219">
        <f>K746+N746</f>
        <v>0</v>
      </c>
      <c s="252"/>
      <c s="306">
        <f>M746+P746</f>
        <v>0</v>
      </c>
      <c s="252"/>
      <c s="306">
        <f>O746+R746</f>
        <v>0</v>
      </c>
      <c s="31"/>
      <c s="32"/>
      <c s="32"/>
    </row>
    <row r="747" spans="1:22" s="33" customFormat="1" ht="12.75" hidden="1">
      <c r="A747" s="292" t="s">
        <v>1099</v>
      </c>
      <c s="36" t="s">
        <v>547</v>
      </c>
      <c s="36" t="s">
        <v>421</v>
      </c>
      <c s="36" t="s">
        <v>423</v>
      </c>
      <c s="87" t="s">
        <v>1100</v>
      </c>
      <c s="42"/>
      <c s="39">
        <f t="shared" si="343" ref="G747:S747">G748</f>
        <v>0</v>
      </c>
      <c s="35">
        <f t="shared" si="343"/>
        <v>0</v>
      </c>
      <c s="35">
        <f t="shared" si="343"/>
        <v>0</v>
      </c>
      <c s="170">
        <f t="shared" si="343"/>
        <v>0</v>
      </c>
      <c s="218">
        <f t="shared" si="343"/>
        <v>0</v>
      </c>
      <c s="216">
        <f t="shared" si="343"/>
        <v>0</v>
      </c>
      <c s="216">
        <f t="shared" si="343"/>
        <v>0</v>
      </c>
      <c s="216">
        <f t="shared" si="343"/>
        <v>0</v>
      </c>
      <c s="219">
        <f t="shared" si="343"/>
        <v>0</v>
      </c>
      <c s="216">
        <f t="shared" si="343"/>
        <v>0</v>
      </c>
      <c s="306">
        <f t="shared" si="343"/>
        <v>0</v>
      </c>
      <c s="216">
        <f t="shared" si="343"/>
        <v>0</v>
      </c>
      <c s="306">
        <f t="shared" si="343"/>
        <v>0</v>
      </c>
      <c s="31"/>
      <c s="32"/>
      <c s="32"/>
    </row>
    <row r="748" spans="1:22" s="33" customFormat="1" ht="12.75" hidden="1">
      <c r="A748" s="292" t="s">
        <v>1058</v>
      </c>
      <c s="36" t="s">
        <v>547</v>
      </c>
      <c s="36" t="s">
        <v>421</v>
      </c>
      <c s="36" t="s">
        <v>423</v>
      </c>
      <c s="87" t="s">
        <v>1100</v>
      </c>
      <c s="42" t="s">
        <v>1059</v>
      </c>
      <c s="82"/>
      <c s="83"/>
      <c s="35">
        <f>G748+H748</f>
        <v>0</v>
      </c>
      <c s="186"/>
      <c s="218">
        <f>I748+J748</f>
        <v>0</v>
      </c>
      <c s="252"/>
      <c s="216">
        <f>K748+L748</f>
        <v>0</v>
      </c>
      <c s="252"/>
      <c s="219">
        <f>K748+N748</f>
        <v>0</v>
      </c>
      <c s="252"/>
      <c s="306">
        <f>M748+P748</f>
        <v>0</v>
      </c>
      <c s="252"/>
      <c s="306">
        <f>O748+R748</f>
        <v>0</v>
      </c>
      <c s="31"/>
      <c s="32"/>
      <c s="32"/>
    </row>
    <row r="749" spans="1:22" s="33" customFormat="1" ht="12.75" hidden="1">
      <c r="A749" s="292" t="s">
        <v>849</v>
      </c>
      <c s="36" t="s">
        <v>547</v>
      </c>
      <c s="36" t="s">
        <v>421</v>
      </c>
      <c s="36" t="s">
        <v>423</v>
      </c>
      <c s="87" t="s">
        <v>1101</v>
      </c>
      <c s="42"/>
      <c s="39">
        <f t="shared" si="344" ref="G749:O749">G750+G752+G751</f>
        <v>0</v>
      </c>
      <c s="35">
        <f t="shared" si="344"/>
        <v>0</v>
      </c>
      <c s="35">
        <f t="shared" si="344"/>
        <v>0</v>
      </c>
      <c s="170">
        <f t="shared" si="344"/>
        <v>0</v>
      </c>
      <c s="218">
        <f t="shared" si="344"/>
        <v>0</v>
      </c>
      <c s="216">
        <f>L750+L752+L751</f>
        <v>0</v>
      </c>
      <c s="216">
        <f>M750+M752+M751</f>
        <v>0</v>
      </c>
      <c s="216">
        <f t="shared" si="344"/>
        <v>0</v>
      </c>
      <c s="219">
        <f t="shared" si="344"/>
        <v>0</v>
      </c>
      <c s="216">
        <f>P750+P752+P751</f>
        <v>0</v>
      </c>
      <c s="306">
        <f>Q750+Q752+Q751</f>
        <v>0</v>
      </c>
      <c s="216">
        <f>R750+R752+R751</f>
        <v>0</v>
      </c>
      <c s="306">
        <f>S750+S752+S751</f>
        <v>0</v>
      </c>
      <c s="31"/>
      <c s="32"/>
      <c s="32"/>
    </row>
    <row r="750" spans="1:22" s="33" customFormat="1" ht="12.75" hidden="1">
      <c r="A750" s="292" t="s">
        <v>851</v>
      </c>
      <c s="36" t="s">
        <v>547</v>
      </c>
      <c s="36" t="s">
        <v>421</v>
      </c>
      <c s="36" t="s">
        <v>423</v>
      </c>
      <c s="87" t="s">
        <v>1102</v>
      </c>
      <c s="42" t="s">
        <v>852</v>
      </c>
      <c s="82"/>
      <c s="83"/>
      <c s="35">
        <f>G750+H750</f>
        <v>0</v>
      </c>
      <c s="186"/>
      <c s="218">
        <f>I750+J750</f>
        <v>0</v>
      </c>
      <c s="252"/>
      <c s="216">
        <f>K750+L750</f>
        <v>0</v>
      </c>
      <c s="252"/>
      <c s="219">
        <f>K750+N750</f>
        <v>0</v>
      </c>
      <c s="252"/>
      <c s="306">
        <f>M750+P750</f>
        <v>0</v>
      </c>
      <c s="252"/>
      <c s="306">
        <f>O750+R750</f>
        <v>0</v>
      </c>
      <c s="31"/>
      <c s="32"/>
      <c s="32"/>
    </row>
    <row r="751" spans="1:22" s="33" customFormat="1" ht="12.75" hidden="1">
      <c r="A751" s="292" t="s">
        <v>853</v>
      </c>
      <c s="36" t="s">
        <v>547</v>
      </c>
      <c s="36" t="s">
        <v>421</v>
      </c>
      <c s="36" t="s">
        <v>423</v>
      </c>
      <c s="36" t="s">
        <v>1038</v>
      </c>
      <c s="42" t="s">
        <v>854</v>
      </c>
      <c s="82"/>
      <c s="83"/>
      <c s="35">
        <f>G751+H751</f>
        <v>0</v>
      </c>
      <c s="186"/>
      <c s="218">
        <f>I751+J751</f>
        <v>0</v>
      </c>
      <c s="252"/>
      <c s="216">
        <f>K751+L751</f>
        <v>0</v>
      </c>
      <c s="252"/>
      <c s="219">
        <f>K751+N751</f>
        <v>0</v>
      </c>
      <c s="252"/>
      <c s="306">
        <f>M751+P751</f>
        <v>0</v>
      </c>
      <c s="252"/>
      <c s="306">
        <f>O751+R751</f>
        <v>0</v>
      </c>
      <c s="31"/>
      <c s="32"/>
      <c s="32"/>
    </row>
    <row r="752" spans="1:22" s="33" customFormat="1" ht="25.5" hidden="1">
      <c r="A752" s="292" t="s">
        <v>1047</v>
      </c>
      <c s="36" t="s">
        <v>547</v>
      </c>
      <c s="36" t="s">
        <v>421</v>
      </c>
      <c s="36" t="s">
        <v>423</v>
      </c>
      <c s="87" t="s">
        <v>1103</v>
      </c>
      <c s="42"/>
      <c s="39">
        <f t="shared" si="345" ref="G752:S752">G753</f>
        <v>0</v>
      </c>
      <c s="35">
        <f t="shared" si="345"/>
        <v>0</v>
      </c>
      <c s="35">
        <f t="shared" si="345"/>
        <v>0</v>
      </c>
      <c s="170">
        <f t="shared" si="345"/>
        <v>0</v>
      </c>
      <c s="218">
        <f t="shared" si="345"/>
        <v>0</v>
      </c>
      <c s="216">
        <f t="shared" si="345"/>
        <v>0</v>
      </c>
      <c s="216">
        <f t="shared" si="345"/>
        <v>0</v>
      </c>
      <c s="216">
        <f t="shared" si="345"/>
        <v>0</v>
      </c>
      <c s="219">
        <f t="shared" si="345"/>
        <v>0</v>
      </c>
      <c s="216">
        <f t="shared" si="345"/>
        <v>0</v>
      </c>
      <c s="306">
        <f t="shared" si="345"/>
        <v>0</v>
      </c>
      <c s="216">
        <f t="shared" si="345"/>
        <v>0</v>
      </c>
      <c s="306">
        <f t="shared" si="345"/>
        <v>0</v>
      </c>
      <c s="31"/>
      <c s="32"/>
      <c s="32"/>
    </row>
    <row r="753" spans="1:22" s="33" customFormat="1" ht="12.75" hidden="1">
      <c r="A753" s="292" t="s">
        <v>851</v>
      </c>
      <c s="36" t="s">
        <v>547</v>
      </c>
      <c s="36" t="s">
        <v>421</v>
      </c>
      <c s="36" t="s">
        <v>423</v>
      </c>
      <c s="87" t="s">
        <v>1103</v>
      </c>
      <c s="42" t="s">
        <v>852</v>
      </c>
      <c s="82"/>
      <c s="83"/>
      <c s="35">
        <f>G753+H753</f>
        <v>0</v>
      </c>
      <c s="186"/>
      <c s="218">
        <f>I753+J753</f>
        <v>0</v>
      </c>
      <c s="252"/>
      <c s="216">
        <f>K753+L753</f>
        <v>0</v>
      </c>
      <c s="252"/>
      <c s="219">
        <f>K753+N753</f>
        <v>0</v>
      </c>
      <c s="252"/>
      <c s="306">
        <f>M753+P753</f>
        <v>0</v>
      </c>
      <c s="252"/>
      <c s="306">
        <f>O753+R753</f>
        <v>0</v>
      </c>
      <c s="31"/>
      <c s="32"/>
      <c s="32"/>
    </row>
    <row r="754" spans="1:22" s="33" customFormat="1" ht="12.75" hidden="1">
      <c r="A754" s="291" t="s">
        <v>654</v>
      </c>
      <c s="34" t="s">
        <v>547</v>
      </c>
      <c s="34">
        <v>11</v>
      </c>
      <c s="34"/>
      <c s="34"/>
      <c s="42"/>
      <c s="39">
        <f t="shared" si="346" ref="G754:S757">G755</f>
        <v>0</v>
      </c>
      <c s="35">
        <f t="shared" si="346"/>
        <v>0</v>
      </c>
      <c s="35">
        <f t="shared" si="346"/>
        <v>0</v>
      </c>
      <c s="170">
        <f t="shared" si="346"/>
        <v>0</v>
      </c>
      <c s="218">
        <f t="shared" si="346"/>
        <v>0</v>
      </c>
      <c s="216">
        <f t="shared" si="346"/>
        <v>0</v>
      </c>
      <c s="216">
        <f t="shared" si="346"/>
        <v>0</v>
      </c>
      <c s="216">
        <f t="shared" si="346"/>
        <v>0</v>
      </c>
      <c s="219">
        <f t="shared" si="346"/>
        <v>0</v>
      </c>
      <c s="216">
        <f t="shared" si="346"/>
        <v>0</v>
      </c>
      <c s="306">
        <f t="shared" si="346"/>
        <v>0</v>
      </c>
      <c s="216">
        <f t="shared" si="346"/>
        <v>0</v>
      </c>
      <c s="306">
        <f t="shared" si="346"/>
        <v>0</v>
      </c>
      <c s="31"/>
      <c s="32"/>
      <c s="32"/>
    </row>
    <row r="755" spans="1:22" s="33" customFormat="1" ht="25.5" hidden="1">
      <c r="A755" s="291" t="s">
        <v>824</v>
      </c>
      <c s="34" t="s">
        <v>547</v>
      </c>
      <c s="34">
        <v>11</v>
      </c>
      <c s="34" t="s">
        <v>417</v>
      </c>
      <c s="34"/>
      <c s="88"/>
      <c s="39">
        <f t="shared" si="346"/>
        <v>0</v>
      </c>
      <c s="35">
        <f t="shared" si="346"/>
        <v>0</v>
      </c>
      <c s="35">
        <f t="shared" si="346"/>
        <v>0</v>
      </c>
      <c s="170">
        <f t="shared" si="346"/>
        <v>0</v>
      </c>
      <c s="218">
        <f t="shared" si="346"/>
        <v>0</v>
      </c>
      <c s="216">
        <f t="shared" si="346"/>
        <v>0</v>
      </c>
      <c s="216">
        <f t="shared" si="346"/>
        <v>0</v>
      </c>
      <c s="216">
        <f t="shared" si="346"/>
        <v>0</v>
      </c>
      <c s="219">
        <f t="shared" si="346"/>
        <v>0</v>
      </c>
      <c s="216">
        <f t="shared" si="346"/>
        <v>0</v>
      </c>
      <c s="306">
        <f t="shared" si="346"/>
        <v>0</v>
      </c>
      <c s="216">
        <f t="shared" si="346"/>
        <v>0</v>
      </c>
      <c s="306">
        <f t="shared" si="346"/>
        <v>0</v>
      </c>
      <c s="31"/>
      <c s="32"/>
      <c s="32"/>
    </row>
    <row r="756" spans="1:22" s="33" customFormat="1" ht="12.75" hidden="1">
      <c r="A756" s="291" t="s">
        <v>616</v>
      </c>
      <c s="36" t="s">
        <v>547</v>
      </c>
      <c s="36">
        <v>11</v>
      </c>
      <c s="36" t="s">
        <v>417</v>
      </c>
      <c s="87" t="s">
        <v>617</v>
      </c>
      <c s="88"/>
      <c s="39">
        <f t="shared" si="346"/>
        <v>0</v>
      </c>
      <c s="35">
        <f t="shared" si="346"/>
        <v>0</v>
      </c>
      <c s="35">
        <f t="shared" si="346"/>
        <v>0</v>
      </c>
      <c s="170">
        <f t="shared" si="346"/>
        <v>0</v>
      </c>
      <c s="218">
        <f t="shared" si="346"/>
        <v>0</v>
      </c>
      <c s="216">
        <f t="shared" si="346"/>
        <v>0</v>
      </c>
      <c s="216">
        <f t="shared" si="346"/>
        <v>0</v>
      </c>
      <c s="216">
        <f t="shared" si="346"/>
        <v>0</v>
      </c>
      <c s="219">
        <f t="shared" si="346"/>
        <v>0</v>
      </c>
      <c s="216">
        <f t="shared" si="346"/>
        <v>0</v>
      </c>
      <c s="306">
        <f t="shared" si="346"/>
        <v>0</v>
      </c>
      <c s="216">
        <f t="shared" si="346"/>
        <v>0</v>
      </c>
      <c s="306">
        <f t="shared" si="346"/>
        <v>0</v>
      </c>
      <c s="31"/>
      <c s="32"/>
      <c s="32"/>
    </row>
    <row r="757" spans="1:22" s="33" customFormat="1" ht="25.5" hidden="1">
      <c r="A757" s="292" t="s">
        <v>1104</v>
      </c>
      <c s="36" t="s">
        <v>547</v>
      </c>
      <c s="36">
        <v>11</v>
      </c>
      <c s="36" t="s">
        <v>417</v>
      </c>
      <c s="87" t="s">
        <v>1038</v>
      </c>
      <c s="42"/>
      <c s="39">
        <f t="shared" si="346"/>
        <v>0</v>
      </c>
      <c s="35">
        <f t="shared" si="346"/>
        <v>0</v>
      </c>
      <c s="35">
        <f t="shared" si="346"/>
        <v>0</v>
      </c>
      <c s="170">
        <f t="shared" si="346"/>
        <v>0</v>
      </c>
      <c s="218">
        <f t="shared" si="346"/>
        <v>0</v>
      </c>
      <c s="216">
        <f t="shared" si="346"/>
        <v>0</v>
      </c>
      <c s="216">
        <f t="shared" si="346"/>
        <v>0</v>
      </c>
      <c s="216">
        <f t="shared" si="346"/>
        <v>0</v>
      </c>
      <c s="219">
        <f t="shared" si="346"/>
        <v>0</v>
      </c>
      <c s="216">
        <f t="shared" si="346"/>
        <v>0</v>
      </c>
      <c s="306">
        <f t="shared" si="346"/>
        <v>0</v>
      </c>
      <c s="216">
        <f t="shared" si="346"/>
        <v>0</v>
      </c>
      <c s="306">
        <f t="shared" si="346"/>
        <v>0</v>
      </c>
      <c s="31"/>
      <c s="32"/>
      <c s="32"/>
    </row>
    <row r="758" spans="1:22" s="33" customFormat="1" ht="25.5" hidden="1">
      <c r="A758" s="292" t="s">
        <v>1105</v>
      </c>
      <c s="36" t="s">
        <v>547</v>
      </c>
      <c s="36">
        <v>11</v>
      </c>
      <c s="36" t="s">
        <v>417</v>
      </c>
      <c s="87" t="s">
        <v>1106</v>
      </c>
      <c s="42"/>
      <c s="82">
        <f t="shared" si="347" ref="G758:O758">G759+G760</f>
        <v>0</v>
      </c>
      <c s="83">
        <f t="shared" si="347"/>
        <v>0</v>
      </c>
      <c s="83">
        <f t="shared" si="347"/>
        <v>0</v>
      </c>
      <c s="186">
        <f t="shared" si="347"/>
        <v>0</v>
      </c>
      <c s="255">
        <f t="shared" si="347"/>
        <v>0</v>
      </c>
      <c s="252">
        <f>L759+L760</f>
        <v>0</v>
      </c>
      <c s="252">
        <f>M759+M760</f>
        <v>0</v>
      </c>
      <c s="252">
        <f t="shared" si="347"/>
        <v>0</v>
      </c>
      <c s="253">
        <f t="shared" si="347"/>
        <v>0</v>
      </c>
      <c s="252">
        <f>P759+P760</f>
        <v>0</v>
      </c>
      <c s="325">
        <f>Q759+Q760</f>
        <v>0</v>
      </c>
      <c s="252">
        <f>R759+R760</f>
        <v>0</v>
      </c>
      <c s="325">
        <f>S759+S760</f>
        <v>0</v>
      </c>
      <c s="31"/>
      <c s="32"/>
      <c s="32"/>
    </row>
    <row r="759" spans="1:22" s="33" customFormat="1" ht="25.5" hidden="1">
      <c r="A759" s="294" t="s">
        <v>1107</v>
      </c>
      <c s="36" t="s">
        <v>547</v>
      </c>
      <c s="81">
        <v>11</v>
      </c>
      <c s="36" t="s">
        <v>417</v>
      </c>
      <c s="87" t="s">
        <v>1106</v>
      </c>
      <c s="89" t="s">
        <v>1108</v>
      </c>
      <c s="39"/>
      <c s="35"/>
      <c s="35">
        <f>G759+H759</f>
        <v>0</v>
      </c>
      <c s="170"/>
      <c s="218">
        <f>I759+J759</f>
        <v>0</v>
      </c>
      <c s="216"/>
      <c s="216">
        <f>K759+L759</f>
        <v>0</v>
      </c>
      <c s="216"/>
      <c s="219">
        <f>K759+N759</f>
        <v>0</v>
      </c>
      <c s="216"/>
      <c s="306">
        <f>M759+P759</f>
        <v>0</v>
      </c>
      <c s="216"/>
      <c s="306">
        <f>O759+R759</f>
        <v>0</v>
      </c>
      <c s="31"/>
      <c s="32"/>
      <c s="32"/>
    </row>
    <row r="760" spans="1:22" s="33" customFormat="1" ht="25.5" hidden="1">
      <c r="A760" s="292" t="s">
        <v>716</v>
      </c>
      <c s="36" t="s">
        <v>547</v>
      </c>
      <c s="36">
        <v>11</v>
      </c>
      <c s="36" t="s">
        <v>417</v>
      </c>
      <c s="87" t="s">
        <v>1106</v>
      </c>
      <c s="42" t="s">
        <v>717</v>
      </c>
      <c s="39"/>
      <c s="35"/>
      <c s="35">
        <f>G760+H760</f>
        <v>0</v>
      </c>
      <c s="170"/>
      <c s="218">
        <f>I760+J760</f>
        <v>0</v>
      </c>
      <c s="216"/>
      <c s="216">
        <f>K760+L760</f>
        <v>0</v>
      </c>
      <c s="216"/>
      <c s="219">
        <f>K760+N760</f>
        <v>0</v>
      </c>
      <c s="216"/>
      <c s="306">
        <f>M760+P760</f>
        <v>0</v>
      </c>
      <c s="216"/>
      <c s="306">
        <f>O760+R760</f>
        <v>0</v>
      </c>
      <c s="31"/>
      <c s="32"/>
      <c s="32"/>
    </row>
    <row r="761" spans="1:22" s="51" customFormat="1" ht="25.5" hidden="1">
      <c r="A761" s="297" t="s">
        <v>718</v>
      </c>
      <c s="54" t="s">
        <v>547</v>
      </c>
      <c s="54">
        <v>11</v>
      </c>
      <c s="54" t="s">
        <v>417</v>
      </c>
      <c s="90" t="s">
        <v>1106</v>
      </c>
      <c s="56" t="s">
        <v>717</v>
      </c>
      <c s="76"/>
      <c s="77"/>
      <c s="77">
        <f>G761+H761</f>
        <v>0</v>
      </c>
      <c s="187"/>
      <c s="256">
        <f>I761+J761</f>
        <v>0</v>
      </c>
      <c s="246"/>
      <c s="246">
        <f>K761+L761</f>
        <v>0</v>
      </c>
      <c s="246"/>
      <c s="254">
        <f>K761+N761</f>
        <v>0</v>
      </c>
      <c s="246"/>
      <c s="326">
        <f>M761+P761</f>
        <v>0</v>
      </c>
      <c s="246"/>
      <c s="326">
        <f>O761+R761</f>
        <v>0</v>
      </c>
      <c s="31"/>
      <c s="50"/>
      <c s="50"/>
    </row>
    <row r="762" spans="1:22" s="41" customFormat="1" ht="12.75" hidden="1">
      <c r="A762" s="292" t="s">
        <v>719</v>
      </c>
      <c s="36" t="s">
        <v>984</v>
      </c>
      <c s="36">
        <v>10</v>
      </c>
      <c s="36" t="s">
        <v>421</v>
      </c>
      <c s="36" t="s">
        <v>536</v>
      </c>
      <c s="42" t="s">
        <v>720</v>
      </c>
      <c s="35">
        <v>0</v>
      </c>
      <c s="35">
        <v>0</v>
      </c>
      <c s="35">
        <f>G762+H762</f>
        <v>0</v>
      </c>
      <c s="170">
        <v>0</v>
      </c>
      <c s="218">
        <f>I762+J762</f>
        <v>0</v>
      </c>
      <c s="216">
        <v>0</v>
      </c>
      <c s="216">
        <f>K762+L762</f>
        <v>0</v>
      </c>
      <c s="216">
        <v>0</v>
      </c>
      <c s="219">
        <f>K762+N762</f>
        <v>0</v>
      </c>
      <c s="216">
        <v>0</v>
      </c>
      <c s="306">
        <f>M762+P762</f>
        <v>0</v>
      </c>
      <c s="216">
        <v>0</v>
      </c>
      <c s="306">
        <f>O762+R762</f>
        <v>0</v>
      </c>
      <c s="46" t="s">
        <v>486</v>
      </c>
      <c s="40">
        <v>161</v>
      </c>
      <c s="40" t="s">
        <v>721</v>
      </c>
    </row>
    <row r="763" spans="1:22" s="41" customFormat="1" ht="38.25">
      <c r="A763" s="292" t="s">
        <v>535</v>
      </c>
      <c s="36" t="s">
        <v>984</v>
      </c>
      <c s="36">
        <v>10</v>
      </c>
      <c s="36" t="s">
        <v>421</v>
      </c>
      <c s="36" t="s">
        <v>538</v>
      </c>
      <c s="42"/>
      <c s="44">
        <f>G764+G765</f>
        <v>15830.9</v>
      </c>
      <c s="37">
        <f>H764+H765</f>
        <v>-1408.1999999999998</v>
      </c>
      <c s="37">
        <f>I764+I765</f>
        <v>14422.700000000001</v>
      </c>
      <c s="173">
        <f>J764+J765</f>
        <v>0</v>
      </c>
      <c s="222">
        <f>K764+K765+K861+K862</f>
        <v>14422.700000000001</v>
      </c>
      <c s="220">
        <f>L764+L765</f>
        <v>0</v>
      </c>
      <c s="220">
        <f t="shared" si="348" ref="M763:S763">M764+M765+M861+M862</f>
        <v>14422.700000000001</v>
      </c>
      <c s="220">
        <f t="shared" si="348"/>
        <v>1933.5999999999985</v>
      </c>
      <c s="223">
        <f t="shared" si="348"/>
        <v>16356.299999999999</v>
      </c>
      <c s="220">
        <f t="shared" si="348"/>
        <v>0</v>
      </c>
      <c s="312">
        <f t="shared" si="348"/>
        <v>16356.299999999999</v>
      </c>
      <c s="220">
        <f t="shared" si="348"/>
        <v>0</v>
      </c>
      <c s="312">
        <f t="shared" si="348"/>
        <v>16356.299999999999</v>
      </c>
      <c s="46"/>
      <c s="40"/>
      <c s="40"/>
    </row>
    <row r="764" spans="1:22" s="41" customFormat="1" ht="12.75" hidden="1">
      <c r="A764" s="292" t="s">
        <v>652</v>
      </c>
      <c s="36" t="s">
        <v>984</v>
      </c>
      <c s="36">
        <v>10</v>
      </c>
      <c s="36" t="s">
        <v>421</v>
      </c>
      <c s="36" t="s">
        <v>538</v>
      </c>
      <c s="42" t="s">
        <v>653</v>
      </c>
      <c s="39">
        <v>14104.6</v>
      </c>
      <c s="35">
        <v>318.10000000000002</v>
      </c>
      <c s="35">
        <f>G764+H764</f>
        <v>14422.700000000001</v>
      </c>
      <c s="170">
        <v>0</v>
      </c>
      <c s="218">
        <f>I764+J764</f>
        <v>14422.700000000001</v>
      </c>
      <c s="216">
        <v>0</v>
      </c>
      <c s="216">
        <f>K764+L764</f>
        <v>14422.700000000001</v>
      </c>
      <c s="216">
        <v>-14422.700000000001</v>
      </c>
      <c s="219">
        <f>K764+N764</f>
        <v>0</v>
      </c>
      <c s="224">
        <v>0</v>
      </c>
      <c s="306">
        <f>O764+P764</f>
        <v>0</v>
      </c>
      <c s="224">
        <v>0</v>
      </c>
      <c s="306">
        <f>Q764+R764</f>
        <v>0</v>
      </c>
      <c s="46"/>
      <c s="40"/>
      <c s="40"/>
    </row>
    <row r="765" spans="1:22" s="41" customFormat="1" ht="12.75" hidden="1">
      <c r="A765" s="292" t="s">
        <v>652</v>
      </c>
      <c s="36" t="s">
        <v>984</v>
      </c>
      <c s="36">
        <v>10</v>
      </c>
      <c s="36" t="s">
        <v>421</v>
      </c>
      <c s="36" t="s">
        <v>538</v>
      </c>
      <c s="42" t="s">
        <v>653</v>
      </c>
      <c s="39">
        <v>1726.3</v>
      </c>
      <c s="35">
        <v>-1726.3</v>
      </c>
      <c s="35">
        <f>G765+H765</f>
        <v>0</v>
      </c>
      <c s="170">
        <v>0</v>
      </c>
      <c s="218">
        <f>I765+J765</f>
        <v>0</v>
      </c>
      <c s="216">
        <v>0</v>
      </c>
      <c s="216">
        <f>K765+L765</f>
        <v>0</v>
      </c>
      <c s="216">
        <v>0</v>
      </c>
      <c s="219">
        <f>K765+N765</f>
        <v>0</v>
      </c>
      <c s="216">
        <v>0</v>
      </c>
      <c s="306">
        <f>M765+P765</f>
        <v>0</v>
      </c>
      <c s="216">
        <v>0</v>
      </c>
      <c s="306">
        <f>O765+R765</f>
        <v>0</v>
      </c>
      <c s="31"/>
      <c s="40"/>
      <c s="40"/>
    </row>
    <row r="766" spans="1:22" s="48" customFormat="1" ht="12.75" hidden="1">
      <c r="A766" s="291" t="s">
        <v>654</v>
      </c>
      <c s="34" t="s">
        <v>984</v>
      </c>
      <c s="34">
        <v>11</v>
      </c>
      <c s="34"/>
      <c s="34"/>
      <c s="38"/>
      <c s="66">
        <f t="shared" si="349" ref="G766:O766">G767+G769</f>
        <v>0</v>
      </c>
      <c s="67">
        <f t="shared" si="349"/>
        <v>0</v>
      </c>
      <c s="67">
        <f t="shared" si="349"/>
        <v>0</v>
      </c>
      <c s="180">
        <f t="shared" si="349"/>
        <v>0</v>
      </c>
      <c s="242">
        <f t="shared" si="349"/>
        <v>0</v>
      </c>
      <c s="241">
        <f>L767+L769</f>
        <v>0</v>
      </c>
      <c s="241">
        <f>M767+M769</f>
        <v>0</v>
      </c>
      <c s="241">
        <f t="shared" si="349"/>
        <v>0</v>
      </c>
      <c s="243">
        <f t="shared" si="349"/>
        <v>0</v>
      </c>
      <c s="241">
        <f>P767+P769</f>
        <v>0</v>
      </c>
      <c s="308">
        <f>Q767+Q769</f>
        <v>0</v>
      </c>
      <c s="241">
        <f>R767+R769</f>
        <v>0</v>
      </c>
      <c s="308">
        <f>S767+S769</f>
        <v>0</v>
      </c>
      <c s="31"/>
      <c s="47"/>
      <c s="47"/>
    </row>
    <row r="767" spans="1:22" s="33" customFormat="1" ht="25.5" hidden="1">
      <c r="A767" s="291" t="s">
        <v>824</v>
      </c>
      <c s="34" t="s">
        <v>984</v>
      </c>
      <c s="34">
        <v>11</v>
      </c>
      <c s="34" t="s">
        <v>417</v>
      </c>
      <c s="34"/>
      <c s="38"/>
      <c s="44">
        <f t="shared" si="350" ref="G767:S767">G768</f>
        <v>0</v>
      </c>
      <c s="37">
        <f t="shared" si="350"/>
        <v>0</v>
      </c>
      <c s="37">
        <f t="shared" si="350"/>
        <v>0</v>
      </c>
      <c s="173">
        <f t="shared" si="350"/>
        <v>0</v>
      </c>
      <c s="222">
        <f t="shared" si="350"/>
        <v>0</v>
      </c>
      <c s="220">
        <f t="shared" si="350"/>
        <v>0</v>
      </c>
      <c s="220">
        <f t="shared" si="350"/>
        <v>0</v>
      </c>
      <c s="220">
        <f t="shared" si="350"/>
        <v>0</v>
      </c>
      <c s="223">
        <f t="shared" si="350"/>
        <v>0</v>
      </c>
      <c s="220">
        <f t="shared" si="350"/>
        <v>0</v>
      </c>
      <c s="312">
        <f t="shared" si="350"/>
        <v>0</v>
      </c>
      <c s="220">
        <f t="shared" si="350"/>
        <v>0</v>
      </c>
      <c s="312">
        <f t="shared" si="350"/>
        <v>0</v>
      </c>
      <c s="31"/>
      <c s="32"/>
      <c s="32"/>
    </row>
    <row r="768" spans="1:22" s="33" customFormat="1" ht="12.75" hidden="1">
      <c r="A768" s="292" t="s">
        <v>616</v>
      </c>
      <c s="36" t="s">
        <v>984</v>
      </c>
      <c s="36">
        <v>11</v>
      </c>
      <c s="36" t="s">
        <v>417</v>
      </c>
      <c s="36" t="s">
        <v>617</v>
      </c>
      <c s="42"/>
      <c s="39"/>
      <c s="35"/>
      <c s="35">
        <f>3638-3638</f>
        <v>0</v>
      </c>
      <c s="170"/>
      <c s="218">
        <f>3638-3638</f>
        <v>0</v>
      </c>
      <c s="216"/>
      <c s="216">
        <f>3638-3638</f>
        <v>0</v>
      </c>
      <c s="216"/>
      <c s="219">
        <f>3638-3638</f>
        <v>0</v>
      </c>
      <c s="216"/>
      <c s="306">
        <f>3638-3638</f>
        <v>0</v>
      </c>
      <c s="216"/>
      <c s="306">
        <f>3638-3638</f>
        <v>0</v>
      </c>
      <c s="31"/>
      <c s="32"/>
      <c s="32"/>
    </row>
    <row r="769" spans="1:22" s="33" customFormat="1" ht="25.5" hidden="1">
      <c r="A769" s="291" t="s">
        <v>825</v>
      </c>
      <c s="34" t="s">
        <v>984</v>
      </c>
      <c s="34">
        <v>11</v>
      </c>
      <c s="34" t="s">
        <v>419</v>
      </c>
      <c s="34"/>
      <c s="38"/>
      <c s="44">
        <f t="shared" si="351" ref="G769:S769">G770</f>
        <v>0</v>
      </c>
      <c s="37">
        <f t="shared" si="351"/>
        <v>0</v>
      </c>
      <c s="37">
        <f t="shared" si="351"/>
        <v>0</v>
      </c>
      <c s="173">
        <f t="shared" si="351"/>
        <v>0</v>
      </c>
      <c s="222">
        <f t="shared" si="351"/>
        <v>0</v>
      </c>
      <c s="220">
        <f t="shared" si="351"/>
        <v>0</v>
      </c>
      <c s="220">
        <f t="shared" si="351"/>
        <v>0</v>
      </c>
      <c s="220">
        <f t="shared" si="351"/>
        <v>0</v>
      </c>
      <c s="223">
        <f t="shared" si="351"/>
        <v>0</v>
      </c>
      <c s="220">
        <f t="shared" si="351"/>
        <v>0</v>
      </c>
      <c s="312">
        <f t="shared" si="351"/>
        <v>0</v>
      </c>
      <c s="220">
        <f t="shared" si="351"/>
        <v>0</v>
      </c>
      <c s="312">
        <f t="shared" si="351"/>
        <v>0</v>
      </c>
      <c s="31"/>
      <c s="32"/>
      <c s="32"/>
    </row>
    <row r="770" spans="1:22" s="33" customFormat="1" ht="12.75" hidden="1">
      <c r="A770" s="292" t="s">
        <v>607</v>
      </c>
      <c s="36" t="s">
        <v>984</v>
      </c>
      <c s="36">
        <v>11</v>
      </c>
      <c s="36" t="s">
        <v>419</v>
      </c>
      <c s="36" t="s">
        <v>608</v>
      </c>
      <c s="42"/>
      <c s="44">
        <f t="shared" si="352" ref="G770:O770">G771+G773</f>
        <v>0</v>
      </c>
      <c s="37">
        <f t="shared" si="352"/>
        <v>0</v>
      </c>
      <c s="37">
        <f t="shared" si="352"/>
        <v>0</v>
      </c>
      <c s="173">
        <f t="shared" si="352"/>
        <v>0</v>
      </c>
      <c s="222">
        <f t="shared" si="352"/>
        <v>0</v>
      </c>
      <c s="220">
        <f>L771+L773</f>
        <v>0</v>
      </c>
      <c s="220">
        <f>M771+M773</f>
        <v>0</v>
      </c>
      <c s="220">
        <f t="shared" si="352"/>
        <v>0</v>
      </c>
      <c s="223">
        <f t="shared" si="352"/>
        <v>0</v>
      </c>
      <c s="220">
        <f>P771+P773</f>
        <v>0</v>
      </c>
      <c s="312">
        <f>Q771+Q773</f>
        <v>0</v>
      </c>
      <c s="220">
        <f>R771+R773</f>
        <v>0</v>
      </c>
      <c s="312">
        <f>S771+S773</f>
        <v>0</v>
      </c>
      <c s="31"/>
      <c s="32"/>
      <c s="32"/>
    </row>
    <row r="771" spans="1:22" s="33" customFormat="1" ht="51" hidden="1">
      <c r="A771" s="292" t="s">
        <v>533</v>
      </c>
      <c s="36" t="s">
        <v>984</v>
      </c>
      <c s="36">
        <v>11</v>
      </c>
      <c s="36" t="s">
        <v>419</v>
      </c>
      <c s="36" t="s">
        <v>534</v>
      </c>
      <c s="42"/>
      <c s="39">
        <f t="shared" si="353" ref="G771:S771">G772</f>
        <v>0</v>
      </c>
      <c s="35">
        <f t="shared" si="353"/>
        <v>0</v>
      </c>
      <c s="35">
        <f t="shared" si="353"/>
        <v>0</v>
      </c>
      <c s="170">
        <f t="shared" si="353"/>
        <v>0</v>
      </c>
      <c s="218">
        <f t="shared" si="353"/>
        <v>0</v>
      </c>
      <c s="216">
        <f t="shared" si="353"/>
        <v>0</v>
      </c>
      <c s="216">
        <f t="shared" si="353"/>
        <v>0</v>
      </c>
      <c s="216">
        <f t="shared" si="353"/>
        <v>0</v>
      </c>
      <c s="219">
        <f t="shared" si="353"/>
        <v>0</v>
      </c>
      <c s="216">
        <f t="shared" si="353"/>
        <v>0</v>
      </c>
      <c s="306">
        <f t="shared" si="353"/>
        <v>0</v>
      </c>
      <c s="216">
        <f t="shared" si="353"/>
        <v>0</v>
      </c>
      <c s="306">
        <f t="shared" si="353"/>
        <v>0</v>
      </c>
      <c s="31"/>
      <c s="32"/>
      <c s="32"/>
    </row>
    <row r="772" spans="1:22" s="33" customFormat="1" ht="12.75" hidden="1">
      <c r="A772" s="292" t="s">
        <v>611</v>
      </c>
      <c s="36" t="s">
        <v>984</v>
      </c>
      <c s="36">
        <v>11</v>
      </c>
      <c s="36" t="s">
        <v>419</v>
      </c>
      <c s="36" t="s">
        <v>534</v>
      </c>
      <c s="42" t="s">
        <v>612</v>
      </c>
      <c s="39"/>
      <c s="35"/>
      <c s="35">
        <f>G772+H772</f>
        <v>0</v>
      </c>
      <c s="170"/>
      <c s="218">
        <f>I772+J772</f>
        <v>0</v>
      </c>
      <c s="216"/>
      <c s="216">
        <f>K772+L772</f>
        <v>0</v>
      </c>
      <c s="216"/>
      <c s="219">
        <f>K772+N772</f>
        <v>0</v>
      </c>
      <c s="216"/>
      <c s="306">
        <f>M772+P772</f>
        <v>0</v>
      </c>
      <c s="216"/>
      <c s="306">
        <f>O772+R772</f>
        <v>0</v>
      </c>
      <c s="31"/>
      <c s="32"/>
      <c s="32"/>
    </row>
    <row r="773" spans="1:22" s="33" customFormat="1" ht="38.25" hidden="1">
      <c r="A773" s="292" t="s">
        <v>537</v>
      </c>
      <c s="36" t="s">
        <v>984</v>
      </c>
      <c s="36">
        <v>11</v>
      </c>
      <c s="36" t="s">
        <v>419</v>
      </c>
      <c s="36" t="s">
        <v>538</v>
      </c>
      <c s="42"/>
      <c s="39">
        <f t="shared" si="354" ref="G773:S773">G774</f>
        <v>0</v>
      </c>
      <c s="35">
        <f t="shared" si="354"/>
        <v>0</v>
      </c>
      <c s="35">
        <f t="shared" si="354"/>
        <v>0</v>
      </c>
      <c s="170">
        <f t="shared" si="354"/>
        <v>0</v>
      </c>
      <c s="218">
        <f t="shared" si="354"/>
        <v>0</v>
      </c>
      <c s="216">
        <f t="shared" si="354"/>
        <v>0</v>
      </c>
      <c s="216">
        <f t="shared" si="354"/>
        <v>0</v>
      </c>
      <c s="216">
        <f t="shared" si="354"/>
        <v>0</v>
      </c>
      <c s="219">
        <f t="shared" si="354"/>
        <v>0</v>
      </c>
      <c s="216">
        <f t="shared" si="354"/>
        <v>0</v>
      </c>
      <c s="306">
        <f t="shared" si="354"/>
        <v>0</v>
      </c>
      <c s="216">
        <f t="shared" si="354"/>
        <v>0</v>
      </c>
      <c s="306">
        <f t="shared" si="354"/>
        <v>0</v>
      </c>
      <c s="31"/>
      <c s="32"/>
      <c s="32"/>
    </row>
    <row r="774" spans="1:22" s="33" customFormat="1" ht="12.75" hidden="1">
      <c r="A774" s="292" t="s">
        <v>611</v>
      </c>
      <c s="36" t="s">
        <v>984</v>
      </c>
      <c s="36">
        <v>11</v>
      </c>
      <c s="36" t="s">
        <v>419</v>
      </c>
      <c s="36" t="s">
        <v>538</v>
      </c>
      <c s="42" t="s">
        <v>612</v>
      </c>
      <c s="39"/>
      <c s="35"/>
      <c s="35">
        <f>G774+H774</f>
        <v>0</v>
      </c>
      <c s="170"/>
      <c s="218">
        <f>I774+J774</f>
        <v>0</v>
      </c>
      <c s="216"/>
      <c s="216">
        <f>K774+L774</f>
        <v>0</v>
      </c>
      <c s="216"/>
      <c s="219">
        <f>K774+N774</f>
        <v>0</v>
      </c>
      <c s="216"/>
      <c s="306">
        <f>M774+P774</f>
        <v>0</v>
      </c>
      <c s="216"/>
      <c s="306">
        <f>O774+R774</f>
        <v>0</v>
      </c>
      <c s="31"/>
      <c s="32"/>
      <c s="32"/>
    </row>
    <row r="775" spans="1:22" s="33" customFormat="1" ht="12.75" hidden="1">
      <c r="A775" s="432" t="s">
        <v>539</v>
      </c>
      <c s="433"/>
      <c s="433"/>
      <c s="433"/>
      <c s="433"/>
      <c s="434"/>
      <c s="66">
        <f t="shared" si="355" ref="G775:S776">G776</f>
        <v>0</v>
      </c>
      <c s="67">
        <f t="shared" si="355"/>
        <v>0</v>
      </c>
      <c s="67">
        <f t="shared" si="355"/>
        <v>0</v>
      </c>
      <c s="180">
        <f t="shared" si="355"/>
        <v>0</v>
      </c>
      <c s="242">
        <f t="shared" si="355"/>
        <v>0</v>
      </c>
      <c s="241">
        <f t="shared" si="355"/>
        <v>0</v>
      </c>
      <c s="241">
        <f t="shared" si="355"/>
        <v>0</v>
      </c>
      <c s="241">
        <f t="shared" si="355"/>
        <v>0</v>
      </c>
      <c s="243">
        <f t="shared" si="355"/>
        <v>0</v>
      </c>
      <c s="241">
        <f t="shared" si="355"/>
        <v>0</v>
      </c>
      <c s="308">
        <f t="shared" si="355"/>
        <v>0</v>
      </c>
      <c s="241">
        <f t="shared" si="355"/>
        <v>0</v>
      </c>
      <c s="308">
        <f t="shared" si="355"/>
        <v>0</v>
      </c>
      <c s="31"/>
      <c s="32"/>
      <c s="32"/>
    </row>
    <row r="776" spans="1:22" s="33" customFormat="1" ht="12.75" hidden="1">
      <c r="A776" s="291" t="s">
        <v>540</v>
      </c>
      <c s="34" t="s">
        <v>541</v>
      </c>
      <c s="34" t="s">
        <v>421</v>
      </c>
      <c s="34"/>
      <c s="34"/>
      <c s="38"/>
      <c s="39">
        <f t="shared" si="355"/>
        <v>0</v>
      </c>
      <c s="35">
        <f t="shared" si="355"/>
        <v>0</v>
      </c>
      <c s="35">
        <f t="shared" si="355"/>
        <v>0</v>
      </c>
      <c s="170">
        <f t="shared" si="355"/>
        <v>0</v>
      </c>
      <c s="218">
        <f t="shared" si="355"/>
        <v>0</v>
      </c>
      <c s="216">
        <f t="shared" si="355"/>
        <v>0</v>
      </c>
      <c s="216">
        <f t="shared" si="355"/>
        <v>0</v>
      </c>
      <c s="216">
        <f t="shared" si="355"/>
        <v>0</v>
      </c>
      <c s="219">
        <f t="shared" si="355"/>
        <v>0</v>
      </c>
      <c s="216">
        <f t="shared" si="355"/>
        <v>0</v>
      </c>
      <c s="306">
        <f t="shared" si="355"/>
        <v>0</v>
      </c>
      <c s="216">
        <f t="shared" si="355"/>
        <v>0</v>
      </c>
      <c s="306">
        <f t="shared" si="355"/>
        <v>0</v>
      </c>
      <c s="31"/>
      <c s="32"/>
      <c s="32"/>
    </row>
    <row r="777" spans="1:22" s="33" customFormat="1" ht="12.75" hidden="1">
      <c r="A777" s="291" t="s">
        <v>439</v>
      </c>
      <c s="34" t="s">
        <v>541</v>
      </c>
      <c s="34" t="s">
        <v>421</v>
      </c>
      <c s="34" t="s">
        <v>423</v>
      </c>
      <c s="34"/>
      <c s="38"/>
      <c s="39">
        <f t="shared" si="356" ref="G777:O777">G778+G782</f>
        <v>0</v>
      </c>
      <c s="35">
        <f t="shared" si="356"/>
        <v>0</v>
      </c>
      <c s="35">
        <f t="shared" si="356"/>
        <v>0</v>
      </c>
      <c s="170">
        <f t="shared" si="356"/>
        <v>0</v>
      </c>
      <c s="218">
        <f t="shared" si="356"/>
        <v>0</v>
      </c>
      <c s="216">
        <f>L778+L782</f>
        <v>0</v>
      </c>
      <c s="216">
        <f>M778+M782</f>
        <v>0</v>
      </c>
      <c s="216">
        <f t="shared" si="356"/>
        <v>0</v>
      </c>
      <c s="219">
        <f t="shared" si="356"/>
        <v>0</v>
      </c>
      <c s="216">
        <f>P778+P782</f>
        <v>0</v>
      </c>
      <c s="306">
        <f>Q778+Q782</f>
        <v>0</v>
      </c>
      <c s="216">
        <f>R778+R782</f>
        <v>0</v>
      </c>
      <c s="306">
        <f>S778+S782</f>
        <v>0</v>
      </c>
      <c s="31"/>
      <c s="32"/>
      <c s="32"/>
    </row>
    <row r="778" spans="1:22" s="33" customFormat="1" ht="38.25" hidden="1">
      <c r="A778" s="292" t="s">
        <v>975</v>
      </c>
      <c s="36" t="s">
        <v>541</v>
      </c>
      <c s="36" t="s">
        <v>421</v>
      </c>
      <c s="36" t="s">
        <v>423</v>
      </c>
      <c s="49" t="s">
        <v>15</v>
      </c>
      <c s="42"/>
      <c s="39">
        <f t="shared" si="357" ref="G778:S778">G779</f>
        <v>0</v>
      </c>
      <c s="35">
        <f t="shared" si="357"/>
        <v>0</v>
      </c>
      <c s="35">
        <f t="shared" si="357"/>
        <v>0</v>
      </c>
      <c s="170">
        <f t="shared" si="357"/>
        <v>0</v>
      </c>
      <c s="218">
        <f t="shared" si="357"/>
        <v>0</v>
      </c>
      <c s="216">
        <f t="shared" si="357"/>
        <v>0</v>
      </c>
      <c s="216">
        <f t="shared" si="357"/>
        <v>0</v>
      </c>
      <c s="216">
        <f t="shared" si="357"/>
        <v>0</v>
      </c>
      <c s="219">
        <f t="shared" si="357"/>
        <v>0</v>
      </c>
      <c s="216">
        <f t="shared" si="357"/>
        <v>0</v>
      </c>
      <c s="306">
        <f t="shared" si="357"/>
        <v>0</v>
      </c>
      <c s="216">
        <f t="shared" si="357"/>
        <v>0</v>
      </c>
      <c s="306">
        <f t="shared" si="357"/>
        <v>0</v>
      </c>
      <c s="31"/>
      <c s="32"/>
      <c s="32"/>
    </row>
    <row r="779" spans="1:22" s="33" customFormat="1" ht="12.75" hidden="1">
      <c r="A779" s="292" t="s">
        <v>16</v>
      </c>
      <c s="36" t="s">
        <v>541</v>
      </c>
      <c s="36" t="s">
        <v>421</v>
      </c>
      <c s="36" t="s">
        <v>423</v>
      </c>
      <c s="49" t="s">
        <v>17</v>
      </c>
      <c s="42"/>
      <c s="39">
        <f t="shared" si="358" ref="G779:O779">G780+G781</f>
        <v>0</v>
      </c>
      <c s="35">
        <f t="shared" si="358"/>
        <v>0</v>
      </c>
      <c s="35">
        <f t="shared" si="358"/>
        <v>0</v>
      </c>
      <c s="170">
        <f t="shared" si="358"/>
        <v>0</v>
      </c>
      <c s="218">
        <f t="shared" si="358"/>
        <v>0</v>
      </c>
      <c s="216">
        <f>L780+L781</f>
        <v>0</v>
      </c>
      <c s="216">
        <f>M780+M781</f>
        <v>0</v>
      </c>
      <c s="216">
        <f t="shared" si="358"/>
        <v>0</v>
      </c>
      <c s="219">
        <f t="shared" si="358"/>
        <v>0</v>
      </c>
      <c s="216">
        <f>P780+P781</f>
        <v>0</v>
      </c>
      <c s="306">
        <f>Q780+Q781</f>
        <v>0</v>
      </c>
      <c s="216">
        <f>R780+R781</f>
        <v>0</v>
      </c>
      <c s="306">
        <f>S780+S781</f>
        <v>0</v>
      </c>
      <c s="31"/>
      <c s="32"/>
      <c s="32"/>
    </row>
    <row r="780" spans="1:22" s="33" customFormat="1" ht="12.75" hidden="1">
      <c r="A780" s="292" t="s">
        <v>590</v>
      </c>
      <c s="36" t="s">
        <v>541</v>
      </c>
      <c s="36" t="s">
        <v>421</v>
      </c>
      <c s="36" t="s">
        <v>423</v>
      </c>
      <c s="49" t="s">
        <v>17</v>
      </c>
      <c s="42" t="s">
        <v>591</v>
      </c>
      <c s="39"/>
      <c s="35"/>
      <c s="35">
        <f>G780+H780</f>
        <v>0</v>
      </c>
      <c s="170"/>
      <c s="218">
        <f>I780+J780</f>
        <v>0</v>
      </c>
      <c s="216"/>
      <c s="216">
        <f>K780+L780</f>
        <v>0</v>
      </c>
      <c s="216"/>
      <c s="219">
        <f>K780+N780</f>
        <v>0</v>
      </c>
      <c s="216"/>
      <c s="306">
        <f>M780+P780</f>
        <v>0</v>
      </c>
      <c s="216"/>
      <c s="306">
        <f>O780+R780</f>
        <v>0</v>
      </c>
      <c s="31"/>
      <c s="32"/>
      <c s="32"/>
    </row>
    <row r="781" spans="1:22" s="33" customFormat="1" ht="12.75" hidden="1">
      <c r="A781" s="292" t="s">
        <v>853</v>
      </c>
      <c s="36" t="s">
        <v>541</v>
      </c>
      <c s="36" t="s">
        <v>421</v>
      </c>
      <c s="36" t="s">
        <v>423</v>
      </c>
      <c s="49" t="s">
        <v>17</v>
      </c>
      <c s="42" t="s">
        <v>854</v>
      </c>
      <c s="39"/>
      <c s="35"/>
      <c s="35">
        <f>G781+H781</f>
        <v>0</v>
      </c>
      <c s="170"/>
      <c s="218">
        <f>I781+J781</f>
        <v>0</v>
      </c>
      <c s="216"/>
      <c s="216">
        <f>K781+L781</f>
        <v>0</v>
      </c>
      <c s="216"/>
      <c s="219">
        <f>K781+N781</f>
        <v>0</v>
      </c>
      <c s="216"/>
      <c s="306">
        <f>M781+P781</f>
        <v>0</v>
      </c>
      <c s="216"/>
      <c s="306">
        <f>O781+R781</f>
        <v>0</v>
      </c>
      <c s="31"/>
      <c s="32"/>
      <c s="32"/>
    </row>
    <row r="782" spans="1:22" s="33" customFormat="1" ht="25.5" hidden="1">
      <c r="A782" s="292" t="s">
        <v>542</v>
      </c>
      <c s="36" t="s">
        <v>541</v>
      </c>
      <c s="36" t="s">
        <v>421</v>
      </c>
      <c s="36" t="s">
        <v>423</v>
      </c>
      <c s="36" t="s">
        <v>543</v>
      </c>
      <c s="42"/>
      <c s="39">
        <f t="shared" si="359" ref="G782:S782">G783</f>
        <v>0</v>
      </c>
      <c s="35">
        <f t="shared" si="359"/>
        <v>0</v>
      </c>
      <c s="35">
        <f t="shared" si="359"/>
        <v>0</v>
      </c>
      <c s="170">
        <f t="shared" si="359"/>
        <v>0</v>
      </c>
      <c s="218">
        <f t="shared" si="359"/>
        <v>0</v>
      </c>
      <c s="216">
        <f t="shared" si="359"/>
        <v>0</v>
      </c>
      <c s="216">
        <f t="shared" si="359"/>
        <v>0</v>
      </c>
      <c s="216">
        <f t="shared" si="359"/>
        <v>0</v>
      </c>
      <c s="219">
        <f t="shared" si="359"/>
        <v>0</v>
      </c>
      <c s="216">
        <f t="shared" si="359"/>
        <v>0</v>
      </c>
      <c s="306">
        <f t="shared" si="359"/>
        <v>0</v>
      </c>
      <c s="216">
        <f t="shared" si="359"/>
        <v>0</v>
      </c>
      <c s="306">
        <f t="shared" si="359"/>
        <v>0</v>
      </c>
      <c s="31"/>
      <c s="32"/>
      <c s="32"/>
    </row>
    <row r="783" spans="1:22" s="33" customFormat="1" ht="12.75" hidden="1">
      <c r="A783" s="292" t="s">
        <v>849</v>
      </c>
      <c s="36" t="s">
        <v>541</v>
      </c>
      <c s="36" t="s">
        <v>421</v>
      </c>
      <c s="36" t="s">
        <v>423</v>
      </c>
      <c s="36" t="s">
        <v>544</v>
      </c>
      <c s="42"/>
      <c s="39">
        <f t="shared" si="360" ref="G783:O783">G784+G785+G786</f>
        <v>0</v>
      </c>
      <c s="35">
        <f t="shared" si="360"/>
        <v>0</v>
      </c>
      <c s="35">
        <f t="shared" si="360"/>
        <v>0</v>
      </c>
      <c s="170">
        <f t="shared" si="360"/>
        <v>0</v>
      </c>
      <c s="218">
        <f t="shared" si="360"/>
        <v>0</v>
      </c>
      <c s="216">
        <f>L784+L785+L786</f>
        <v>0</v>
      </c>
      <c s="216">
        <f>M784+M785+M786</f>
        <v>0</v>
      </c>
      <c s="216">
        <f t="shared" si="360"/>
        <v>0</v>
      </c>
      <c s="219">
        <f t="shared" si="360"/>
        <v>0</v>
      </c>
      <c s="216">
        <f>P784+P785+P786</f>
        <v>0</v>
      </c>
      <c s="306">
        <f>Q784+Q785+Q786</f>
        <v>0</v>
      </c>
      <c s="216">
        <f>R784+R785+R786</f>
        <v>0</v>
      </c>
      <c s="306">
        <f>S784+S785+S786</f>
        <v>0</v>
      </c>
      <c s="31"/>
      <c s="32"/>
      <c s="32"/>
    </row>
    <row r="784" spans="1:22" s="33" customFormat="1" ht="12.75" hidden="1">
      <c r="A784" s="292" t="s">
        <v>851</v>
      </c>
      <c s="36" t="s">
        <v>541</v>
      </c>
      <c s="36" t="s">
        <v>421</v>
      </c>
      <c s="36" t="s">
        <v>423</v>
      </c>
      <c s="36" t="s">
        <v>544</v>
      </c>
      <c s="42" t="s">
        <v>852</v>
      </c>
      <c s="39"/>
      <c s="35"/>
      <c s="35">
        <f>G784+H784</f>
        <v>0</v>
      </c>
      <c s="170"/>
      <c s="218">
        <f>I784+J784</f>
        <v>0</v>
      </c>
      <c s="216"/>
      <c s="216">
        <f>K784+L784</f>
        <v>0</v>
      </c>
      <c s="216"/>
      <c s="219">
        <f>K784+N784</f>
        <v>0</v>
      </c>
      <c s="216"/>
      <c s="306">
        <f>M784+P784</f>
        <v>0</v>
      </c>
      <c s="216"/>
      <c s="306">
        <f>O784+R784</f>
        <v>0</v>
      </c>
      <c s="31"/>
      <c s="32"/>
      <c s="32"/>
    </row>
    <row r="785" spans="1:22" s="33" customFormat="1" ht="12.75" hidden="1">
      <c r="A785" s="292" t="s">
        <v>853</v>
      </c>
      <c s="36" t="s">
        <v>541</v>
      </c>
      <c s="36" t="s">
        <v>421</v>
      </c>
      <c s="36" t="s">
        <v>423</v>
      </c>
      <c s="36" t="s">
        <v>544</v>
      </c>
      <c s="42" t="s">
        <v>854</v>
      </c>
      <c s="39"/>
      <c s="35"/>
      <c s="35">
        <f>G785+H785</f>
        <v>0</v>
      </c>
      <c s="170"/>
      <c s="218">
        <f>I785+J785</f>
        <v>0</v>
      </c>
      <c s="216"/>
      <c s="216">
        <f>K785+L785</f>
        <v>0</v>
      </c>
      <c s="216"/>
      <c s="219">
        <f>K785+N785</f>
        <v>0</v>
      </c>
      <c s="216"/>
      <c s="306">
        <f>M785+P785</f>
        <v>0</v>
      </c>
      <c s="216"/>
      <c s="306">
        <f>O785+R785</f>
        <v>0</v>
      </c>
      <c s="31"/>
      <c s="32"/>
      <c s="32"/>
    </row>
    <row r="786" spans="1:22" s="33" customFormat="1" ht="25.5" hidden="1">
      <c r="A786" s="292" t="s">
        <v>1047</v>
      </c>
      <c s="36" t="s">
        <v>541</v>
      </c>
      <c s="36" t="s">
        <v>421</v>
      </c>
      <c s="36" t="s">
        <v>423</v>
      </c>
      <c s="36" t="s">
        <v>545</v>
      </c>
      <c s="42"/>
      <c s="39">
        <f t="shared" si="361" ref="G786:S786">G787</f>
        <v>0</v>
      </c>
      <c s="35">
        <f t="shared" si="361"/>
        <v>0</v>
      </c>
      <c s="35">
        <f t="shared" si="361"/>
        <v>0</v>
      </c>
      <c s="170">
        <f t="shared" si="361"/>
        <v>0</v>
      </c>
      <c s="218">
        <f t="shared" si="361"/>
        <v>0</v>
      </c>
      <c s="216">
        <f t="shared" si="361"/>
        <v>0</v>
      </c>
      <c s="216">
        <f t="shared" si="361"/>
        <v>0</v>
      </c>
      <c s="216">
        <f t="shared" si="361"/>
        <v>0</v>
      </c>
      <c s="219">
        <f t="shared" si="361"/>
        <v>0</v>
      </c>
      <c s="216">
        <f t="shared" si="361"/>
        <v>0</v>
      </c>
      <c s="306">
        <f t="shared" si="361"/>
        <v>0</v>
      </c>
      <c s="216">
        <f t="shared" si="361"/>
        <v>0</v>
      </c>
      <c s="306">
        <f t="shared" si="361"/>
        <v>0</v>
      </c>
      <c s="31"/>
      <c s="32"/>
      <c s="32"/>
    </row>
    <row r="787" spans="1:22" s="33" customFormat="1" ht="12.75" hidden="1">
      <c r="A787" s="292" t="s">
        <v>851</v>
      </c>
      <c s="36" t="s">
        <v>541</v>
      </c>
      <c s="36" t="s">
        <v>421</v>
      </c>
      <c s="36" t="s">
        <v>423</v>
      </c>
      <c s="36" t="s">
        <v>545</v>
      </c>
      <c s="42" t="s">
        <v>852</v>
      </c>
      <c s="39"/>
      <c s="35"/>
      <c s="35">
        <f>G787+H787</f>
        <v>0</v>
      </c>
      <c s="170"/>
      <c s="218">
        <f>I787+J787</f>
        <v>0</v>
      </c>
      <c s="216"/>
      <c s="216">
        <f>K787+L787</f>
        <v>0</v>
      </c>
      <c s="216"/>
      <c s="219">
        <f>K787+N787</f>
        <v>0</v>
      </c>
      <c s="216"/>
      <c s="306">
        <f>M787+P787</f>
        <v>0</v>
      </c>
      <c s="216"/>
      <c s="306">
        <f>O787+R787</f>
        <v>0</v>
      </c>
      <c s="31"/>
      <c s="32"/>
      <c s="32"/>
    </row>
    <row r="788" spans="1:22" s="33" customFormat="1" ht="12.75" hidden="1">
      <c r="A788" s="432" t="s">
        <v>546</v>
      </c>
      <c s="433"/>
      <c s="433"/>
      <c s="433"/>
      <c s="433"/>
      <c s="434"/>
      <c s="66">
        <f t="shared" si="362" ref="G788:O788">G789+G853</f>
        <v>0</v>
      </c>
      <c s="67">
        <f t="shared" si="362"/>
        <v>0</v>
      </c>
      <c s="67">
        <f t="shared" si="362"/>
        <v>0</v>
      </c>
      <c s="180">
        <f t="shared" si="362"/>
        <v>0</v>
      </c>
      <c s="242">
        <f t="shared" si="362"/>
        <v>0</v>
      </c>
      <c s="241">
        <f>L789+L853</f>
        <v>0</v>
      </c>
      <c s="241">
        <f>M789+M853</f>
        <v>0</v>
      </c>
      <c s="241">
        <f t="shared" si="362"/>
        <v>0</v>
      </c>
      <c s="243">
        <f t="shared" si="362"/>
        <v>0</v>
      </c>
      <c s="241">
        <f>P789+P853</f>
        <v>0</v>
      </c>
      <c s="308">
        <f>Q789+Q853</f>
        <v>0</v>
      </c>
      <c s="241">
        <f>R789+R853</f>
        <v>0</v>
      </c>
      <c s="308">
        <f>S789+S853</f>
        <v>0</v>
      </c>
      <c s="31"/>
      <c s="32"/>
      <c s="32"/>
    </row>
    <row r="789" spans="1:22" s="33" customFormat="1" ht="12.75" hidden="1">
      <c r="A789" s="291" t="s">
        <v>540</v>
      </c>
      <c s="34" t="s">
        <v>547</v>
      </c>
      <c s="34" t="s">
        <v>421</v>
      </c>
      <c s="34"/>
      <c s="34"/>
      <c s="38"/>
      <c s="39">
        <f t="shared" si="363" ref="G789:S789">G790</f>
        <v>0</v>
      </c>
      <c s="35">
        <f t="shared" si="363"/>
        <v>0</v>
      </c>
      <c s="35">
        <f t="shared" si="363"/>
        <v>0</v>
      </c>
      <c s="170">
        <f t="shared" si="363"/>
        <v>0</v>
      </c>
      <c s="218">
        <f t="shared" si="363"/>
        <v>0</v>
      </c>
      <c s="216">
        <f t="shared" si="363"/>
        <v>0</v>
      </c>
      <c s="216">
        <f t="shared" si="363"/>
        <v>0</v>
      </c>
      <c s="216">
        <f t="shared" si="363"/>
        <v>0</v>
      </c>
      <c s="219">
        <f t="shared" si="363"/>
        <v>0</v>
      </c>
      <c s="216">
        <f t="shared" si="363"/>
        <v>0</v>
      </c>
      <c s="306">
        <f t="shared" si="363"/>
        <v>0</v>
      </c>
      <c s="216">
        <f t="shared" si="363"/>
        <v>0</v>
      </c>
      <c s="306">
        <f t="shared" si="363"/>
        <v>0</v>
      </c>
      <c s="31"/>
      <c s="32"/>
      <c s="32"/>
    </row>
    <row r="790" spans="1:22" s="33" customFormat="1" ht="12.75" hidden="1">
      <c r="A790" s="291" t="s">
        <v>439</v>
      </c>
      <c s="34" t="s">
        <v>547</v>
      </c>
      <c s="34" t="s">
        <v>421</v>
      </c>
      <c s="34" t="s">
        <v>423</v>
      </c>
      <c s="34"/>
      <c s="38"/>
      <c s="39">
        <f t="shared" si="364" ref="G790:O790">G791+G797</f>
        <v>0</v>
      </c>
      <c s="35">
        <f t="shared" si="364"/>
        <v>0</v>
      </c>
      <c s="35">
        <f t="shared" si="364"/>
        <v>0</v>
      </c>
      <c s="170">
        <f t="shared" si="364"/>
        <v>0</v>
      </c>
      <c s="218">
        <f t="shared" si="364"/>
        <v>0</v>
      </c>
      <c s="216">
        <f>L791+L797</f>
        <v>0</v>
      </c>
      <c s="216">
        <f>M791+M797</f>
        <v>0</v>
      </c>
      <c s="216">
        <f t="shared" si="364"/>
        <v>0</v>
      </c>
      <c s="219">
        <f t="shared" si="364"/>
        <v>0</v>
      </c>
      <c s="216">
        <f>P791+P797</f>
        <v>0</v>
      </c>
      <c s="306">
        <f>Q791+Q797</f>
        <v>0</v>
      </c>
      <c s="216">
        <f>R791+R797</f>
        <v>0</v>
      </c>
      <c s="306">
        <f>S791+S797</f>
        <v>0</v>
      </c>
      <c s="31"/>
      <c s="32"/>
      <c s="32"/>
    </row>
    <row r="791" spans="1:22" s="33" customFormat="1" ht="38.25" hidden="1">
      <c r="A791" s="292" t="s">
        <v>975</v>
      </c>
      <c s="36" t="s">
        <v>547</v>
      </c>
      <c s="36" t="s">
        <v>421</v>
      </c>
      <c s="36" t="s">
        <v>423</v>
      </c>
      <c s="49" t="s">
        <v>15</v>
      </c>
      <c s="42"/>
      <c s="39">
        <f t="shared" si="365" ref="G791:S791">G792</f>
        <v>0</v>
      </c>
      <c s="35">
        <f t="shared" si="365"/>
        <v>0</v>
      </c>
      <c s="35">
        <f t="shared" si="365"/>
        <v>0</v>
      </c>
      <c s="170">
        <f t="shared" si="365"/>
        <v>0</v>
      </c>
      <c s="218">
        <f t="shared" si="365"/>
        <v>0</v>
      </c>
      <c s="216">
        <f t="shared" si="365"/>
        <v>0</v>
      </c>
      <c s="216">
        <f t="shared" si="365"/>
        <v>0</v>
      </c>
      <c s="216">
        <f t="shared" si="365"/>
        <v>0</v>
      </c>
      <c s="219">
        <f t="shared" si="365"/>
        <v>0</v>
      </c>
      <c s="216">
        <f t="shared" si="365"/>
        <v>0</v>
      </c>
      <c s="306">
        <f t="shared" si="365"/>
        <v>0</v>
      </c>
      <c s="216">
        <f t="shared" si="365"/>
        <v>0</v>
      </c>
      <c s="306">
        <f t="shared" si="365"/>
        <v>0</v>
      </c>
      <c s="31"/>
      <c s="32"/>
      <c s="32"/>
    </row>
    <row r="792" spans="1:22" s="33" customFormat="1" ht="12.75" hidden="1">
      <c r="A792" s="292" t="s">
        <v>16</v>
      </c>
      <c s="36" t="s">
        <v>547</v>
      </c>
      <c s="36" t="s">
        <v>421</v>
      </c>
      <c s="36" t="s">
        <v>423</v>
      </c>
      <c s="49" t="s">
        <v>17</v>
      </c>
      <c s="42"/>
      <c s="39">
        <f t="shared" si="366" ref="G792:O792">G793+G795+G794</f>
        <v>0</v>
      </c>
      <c s="35">
        <f t="shared" si="366"/>
        <v>0</v>
      </c>
      <c s="35">
        <f t="shared" si="366"/>
        <v>0</v>
      </c>
      <c s="170">
        <f t="shared" si="366"/>
        <v>0</v>
      </c>
      <c s="218">
        <f t="shared" si="366"/>
        <v>0</v>
      </c>
      <c s="216">
        <f>L793+L795+L794</f>
        <v>0</v>
      </c>
      <c s="216">
        <f>M793+M795+M794</f>
        <v>0</v>
      </c>
      <c s="216">
        <f t="shared" si="366"/>
        <v>0</v>
      </c>
      <c s="219">
        <f t="shared" si="366"/>
        <v>0</v>
      </c>
      <c s="216">
        <f>P793+P795+P794</f>
        <v>0</v>
      </c>
      <c s="306">
        <f>Q793+Q795+Q794</f>
        <v>0</v>
      </c>
      <c s="216">
        <f>R793+R795+R794</f>
        <v>0</v>
      </c>
      <c s="306">
        <f>S793+S795+S794</f>
        <v>0</v>
      </c>
      <c s="31"/>
      <c s="32"/>
      <c s="32"/>
    </row>
    <row r="793" spans="1:22" s="33" customFormat="1" ht="12.75" hidden="1">
      <c r="A793" s="292" t="s">
        <v>590</v>
      </c>
      <c s="36" t="s">
        <v>547</v>
      </c>
      <c s="36" t="s">
        <v>421</v>
      </c>
      <c s="36" t="s">
        <v>423</v>
      </c>
      <c s="49" t="s">
        <v>17</v>
      </c>
      <c s="42" t="s">
        <v>591</v>
      </c>
      <c s="39"/>
      <c s="35"/>
      <c s="35">
        <f>G793+H793</f>
        <v>0</v>
      </c>
      <c s="170"/>
      <c s="218">
        <f>I793+J793</f>
        <v>0</v>
      </c>
      <c s="216"/>
      <c s="216">
        <f>K793+L793</f>
        <v>0</v>
      </c>
      <c s="216"/>
      <c s="219">
        <f>K793+N793</f>
        <v>0</v>
      </c>
      <c s="216"/>
      <c s="306">
        <f>M793+P793</f>
        <v>0</v>
      </c>
      <c s="216"/>
      <c s="306">
        <f>O793+R793</f>
        <v>0</v>
      </c>
      <c s="31"/>
      <c s="32"/>
      <c s="32"/>
    </row>
    <row r="794" spans="1:22" s="33" customFormat="1" ht="12.75" hidden="1">
      <c r="A794" s="292" t="s">
        <v>853</v>
      </c>
      <c s="36" t="s">
        <v>547</v>
      </c>
      <c s="36" t="s">
        <v>421</v>
      </c>
      <c s="36" t="s">
        <v>423</v>
      </c>
      <c s="49" t="s">
        <v>17</v>
      </c>
      <c s="42" t="s">
        <v>854</v>
      </c>
      <c s="39"/>
      <c s="35"/>
      <c s="35">
        <f>G794+H794</f>
        <v>0</v>
      </c>
      <c s="170"/>
      <c s="218">
        <f>I794+J794</f>
        <v>0</v>
      </c>
      <c s="216"/>
      <c s="216">
        <f>K794+L794</f>
        <v>0</v>
      </c>
      <c s="216"/>
      <c s="219">
        <f>K794+N794</f>
        <v>0</v>
      </c>
      <c s="216"/>
      <c s="306">
        <f>M794+P794</f>
        <v>0</v>
      </c>
      <c s="216"/>
      <c s="306">
        <f>O794+R794</f>
        <v>0</v>
      </c>
      <c s="31"/>
      <c s="32"/>
      <c s="32"/>
    </row>
    <row r="795" spans="1:22" s="33" customFormat="1" ht="25.5" hidden="1">
      <c r="A795" s="292" t="s">
        <v>548</v>
      </c>
      <c s="36" t="s">
        <v>547</v>
      </c>
      <c s="36" t="s">
        <v>421</v>
      </c>
      <c s="36" t="s">
        <v>423</v>
      </c>
      <c s="49" t="s">
        <v>549</v>
      </c>
      <c s="42"/>
      <c s="39">
        <f t="shared" si="367" ref="G795:S795">G796</f>
        <v>0</v>
      </c>
      <c s="35">
        <f t="shared" si="367"/>
        <v>0</v>
      </c>
      <c s="35">
        <f t="shared" si="367"/>
        <v>0</v>
      </c>
      <c s="170">
        <f t="shared" si="367"/>
        <v>0</v>
      </c>
      <c s="218">
        <f t="shared" si="367"/>
        <v>0</v>
      </c>
      <c s="216">
        <f t="shared" si="367"/>
        <v>0</v>
      </c>
      <c s="216">
        <f t="shared" si="367"/>
        <v>0</v>
      </c>
      <c s="216">
        <f t="shared" si="367"/>
        <v>0</v>
      </c>
      <c s="219">
        <f t="shared" si="367"/>
        <v>0</v>
      </c>
      <c s="216">
        <f t="shared" si="367"/>
        <v>0</v>
      </c>
      <c s="306">
        <f t="shared" si="367"/>
        <v>0</v>
      </c>
      <c s="216">
        <f t="shared" si="367"/>
        <v>0</v>
      </c>
      <c s="306">
        <f t="shared" si="367"/>
        <v>0</v>
      </c>
      <c s="31"/>
      <c s="32"/>
      <c s="32"/>
    </row>
    <row r="796" spans="1:22" s="33" customFormat="1" ht="12.75" hidden="1">
      <c r="A796" s="292" t="s">
        <v>590</v>
      </c>
      <c s="36" t="s">
        <v>547</v>
      </c>
      <c s="36" t="s">
        <v>421</v>
      </c>
      <c s="36" t="s">
        <v>423</v>
      </c>
      <c s="49" t="s">
        <v>549</v>
      </c>
      <c s="42" t="s">
        <v>591</v>
      </c>
      <c s="39"/>
      <c s="35"/>
      <c s="35">
        <f>G796+H796</f>
        <v>0</v>
      </c>
      <c s="170"/>
      <c s="218">
        <f>I796+J796</f>
        <v>0</v>
      </c>
      <c s="216"/>
      <c s="216">
        <f>K796+L796</f>
        <v>0</v>
      </c>
      <c s="216"/>
      <c s="219">
        <f>K796+N796</f>
        <v>0</v>
      </c>
      <c s="216"/>
      <c s="306">
        <f>M796+P796</f>
        <v>0</v>
      </c>
      <c s="216"/>
      <c s="306">
        <f>O796+R796</f>
        <v>0</v>
      </c>
      <c s="31"/>
      <c s="32"/>
      <c s="32"/>
    </row>
    <row r="797" spans="1:22" s="33" customFormat="1" ht="12.75" hidden="1">
      <c r="A797" s="292" t="s">
        <v>616</v>
      </c>
      <c s="36" t="s">
        <v>547</v>
      </c>
      <c s="36" t="s">
        <v>421</v>
      </c>
      <c s="36" t="s">
        <v>423</v>
      </c>
      <c s="81" t="s">
        <v>617</v>
      </c>
      <c s="42"/>
      <c s="39">
        <f t="shared" si="368" ref="G797:S797">G798</f>
        <v>0</v>
      </c>
      <c s="35">
        <f t="shared" si="368"/>
        <v>0</v>
      </c>
      <c s="35">
        <f t="shared" si="368"/>
        <v>0</v>
      </c>
      <c s="170">
        <f t="shared" si="368"/>
        <v>0</v>
      </c>
      <c s="218">
        <f t="shared" si="368"/>
        <v>0</v>
      </c>
      <c s="216">
        <f t="shared" si="368"/>
        <v>0</v>
      </c>
      <c s="216">
        <f t="shared" si="368"/>
        <v>0</v>
      </c>
      <c s="216">
        <f t="shared" si="368"/>
        <v>0</v>
      </c>
      <c s="219">
        <f t="shared" si="368"/>
        <v>0</v>
      </c>
      <c s="216">
        <f t="shared" si="368"/>
        <v>0</v>
      </c>
      <c s="306">
        <f t="shared" si="368"/>
        <v>0</v>
      </c>
      <c s="216">
        <f t="shared" si="368"/>
        <v>0</v>
      </c>
      <c s="306">
        <f t="shared" si="368"/>
        <v>0</v>
      </c>
      <c s="31"/>
      <c s="32"/>
      <c s="32"/>
    </row>
    <row r="798" spans="1:22" s="33" customFormat="1" ht="38.25" hidden="1">
      <c r="A798" s="292" t="s">
        <v>1037</v>
      </c>
      <c s="36" t="s">
        <v>547</v>
      </c>
      <c s="36" t="s">
        <v>421</v>
      </c>
      <c s="36" t="s">
        <v>423</v>
      </c>
      <c s="87" t="s">
        <v>1038</v>
      </c>
      <c s="42"/>
      <c s="39">
        <f t="shared" si="369" ref="G798:O798">G799+G801+G803+G805+G807+G809+G811+G815+G817+G819+G821+G823+G825+G827+G830+G832+G834+G836+G838+G840+G842+G844+G846+G848+G813</f>
        <v>0</v>
      </c>
      <c s="35">
        <f t="shared" si="369"/>
        <v>0</v>
      </c>
      <c s="35">
        <f t="shared" si="369"/>
        <v>0</v>
      </c>
      <c s="170">
        <f t="shared" si="369"/>
        <v>0</v>
      </c>
      <c s="218">
        <f t="shared" si="369"/>
        <v>0</v>
      </c>
      <c s="216">
        <f>L799+L801+L803+L805+L807+L809+L811+L815+L817+L819+L821+L823+L825+L827+L830+L832+L834+L836+L838+L840+L842+L844+L846+L848+L813</f>
        <v>0</v>
      </c>
      <c s="216">
        <f>M799+M801+M803+M805+M807+M809+M811+M815+M817+M819+M821+M823+M825+M827+M830+M832+M834+M836+M838+M840+M842+M844+M846+M848+M813</f>
        <v>0</v>
      </c>
      <c s="216">
        <f t="shared" si="369"/>
        <v>0</v>
      </c>
      <c s="219">
        <f t="shared" si="369"/>
        <v>0</v>
      </c>
      <c s="216">
        <f>P799+P801+P803+P805+P807+P809+P811+P815+P817+P819+P821+P823+P825+P827+P830+P832+P834+P836+P838+P840+P842+P844+P846+P848+P813</f>
        <v>0</v>
      </c>
      <c s="306">
        <f>Q799+Q801+Q803+Q805+Q807+Q809+Q811+Q815+Q817+Q819+Q821+Q823+Q825+Q827+Q830+Q832+Q834+Q836+Q838+Q840+Q842+Q844+Q846+Q848+Q813</f>
        <v>0</v>
      </c>
      <c s="216">
        <f>R799+R801+R803+R805+R807+R809+R811+R815+R817+R819+R821+R823+R825+R827+R830+R832+R834+R836+R838+R840+R842+R844+R846+R848+R813</f>
        <v>0</v>
      </c>
      <c s="306">
        <f>S799+S801+S803+S805+S807+S809+S811+S815+S817+S819+S821+S823+S825+S827+S830+S832+S834+S836+S838+S840+S842+S844+S846+S848+S813</f>
        <v>0</v>
      </c>
      <c s="31"/>
      <c s="32"/>
      <c s="32"/>
    </row>
    <row r="799" spans="1:22" s="33" customFormat="1" ht="25.5" hidden="1">
      <c r="A799" s="294" t="s">
        <v>1039</v>
      </c>
      <c s="36" t="s">
        <v>547</v>
      </c>
      <c s="36" t="s">
        <v>421</v>
      </c>
      <c s="36" t="s">
        <v>423</v>
      </c>
      <c s="87" t="s">
        <v>1040</v>
      </c>
      <c s="42"/>
      <c s="39">
        <f t="shared" si="370" ref="G799:S799">G800</f>
        <v>0</v>
      </c>
      <c s="35">
        <f t="shared" si="370"/>
        <v>0</v>
      </c>
      <c s="35">
        <f t="shared" si="370"/>
        <v>0</v>
      </c>
      <c s="170">
        <f t="shared" si="370"/>
        <v>0</v>
      </c>
      <c s="218">
        <f t="shared" si="370"/>
        <v>0</v>
      </c>
      <c s="216">
        <f t="shared" si="370"/>
        <v>0</v>
      </c>
      <c s="216">
        <f t="shared" si="370"/>
        <v>0</v>
      </c>
      <c s="216">
        <f t="shared" si="370"/>
        <v>0</v>
      </c>
      <c s="219">
        <f t="shared" si="370"/>
        <v>0</v>
      </c>
      <c s="216">
        <f t="shared" si="370"/>
        <v>0</v>
      </c>
      <c s="306">
        <f t="shared" si="370"/>
        <v>0</v>
      </c>
      <c s="216">
        <f t="shared" si="370"/>
        <v>0</v>
      </c>
      <c s="306">
        <f t="shared" si="370"/>
        <v>0</v>
      </c>
      <c s="31"/>
      <c s="32"/>
      <c s="32"/>
    </row>
    <row r="800" spans="1:22" s="33" customFormat="1" ht="12.75" hidden="1">
      <c r="A800" s="292" t="s">
        <v>1058</v>
      </c>
      <c s="36" t="s">
        <v>547</v>
      </c>
      <c s="36" t="s">
        <v>421</v>
      </c>
      <c s="36" t="s">
        <v>423</v>
      </c>
      <c s="87" t="s">
        <v>1040</v>
      </c>
      <c s="42" t="s">
        <v>1059</v>
      </c>
      <c s="82"/>
      <c s="83"/>
      <c s="35">
        <f>G800+H800</f>
        <v>0</v>
      </c>
      <c s="186"/>
      <c s="218">
        <f>I800+J800</f>
        <v>0</v>
      </c>
      <c s="252"/>
      <c s="216">
        <f>K800+L800</f>
        <v>0</v>
      </c>
      <c s="252"/>
      <c s="219">
        <f>K800+N800</f>
        <v>0</v>
      </c>
      <c s="252"/>
      <c s="306">
        <f>M800+P800</f>
        <v>0</v>
      </c>
      <c s="252"/>
      <c s="306">
        <f>O800+R800</f>
        <v>0</v>
      </c>
      <c s="31"/>
      <c s="32"/>
      <c s="32"/>
    </row>
    <row r="801" spans="1:22" s="33" customFormat="1" ht="25.5" hidden="1">
      <c r="A801" s="294" t="s">
        <v>458</v>
      </c>
      <c s="36" t="s">
        <v>547</v>
      </c>
      <c s="36" t="s">
        <v>421</v>
      </c>
      <c s="36" t="s">
        <v>423</v>
      </c>
      <c s="87" t="s">
        <v>459</v>
      </c>
      <c s="42"/>
      <c s="39">
        <f t="shared" si="371" ref="G801:S801">G802</f>
        <v>0</v>
      </c>
      <c s="35">
        <f t="shared" si="371"/>
        <v>0</v>
      </c>
      <c s="35">
        <f t="shared" si="371"/>
        <v>0</v>
      </c>
      <c s="170">
        <f t="shared" si="371"/>
        <v>0</v>
      </c>
      <c s="218">
        <f t="shared" si="371"/>
        <v>0</v>
      </c>
      <c s="216">
        <f t="shared" si="371"/>
        <v>0</v>
      </c>
      <c s="216">
        <f t="shared" si="371"/>
        <v>0</v>
      </c>
      <c s="216">
        <f t="shared" si="371"/>
        <v>0</v>
      </c>
      <c s="219">
        <f t="shared" si="371"/>
        <v>0</v>
      </c>
      <c s="216">
        <f t="shared" si="371"/>
        <v>0</v>
      </c>
      <c s="306">
        <f t="shared" si="371"/>
        <v>0</v>
      </c>
      <c s="216">
        <f t="shared" si="371"/>
        <v>0</v>
      </c>
      <c s="306">
        <f t="shared" si="371"/>
        <v>0</v>
      </c>
      <c s="31"/>
      <c s="32"/>
      <c s="32"/>
    </row>
    <row r="802" spans="1:22" s="33" customFormat="1" ht="12.75" hidden="1">
      <c r="A802" s="292" t="s">
        <v>1058</v>
      </c>
      <c s="36" t="s">
        <v>547</v>
      </c>
      <c s="36" t="s">
        <v>421</v>
      </c>
      <c s="36" t="s">
        <v>423</v>
      </c>
      <c s="87" t="s">
        <v>459</v>
      </c>
      <c s="42" t="s">
        <v>1059</v>
      </c>
      <c s="39"/>
      <c s="35"/>
      <c s="35">
        <f>G802+H802</f>
        <v>0</v>
      </c>
      <c s="170"/>
      <c s="218">
        <f>I802+J802</f>
        <v>0</v>
      </c>
      <c s="216"/>
      <c s="216">
        <f>K802+L802</f>
        <v>0</v>
      </c>
      <c s="216"/>
      <c s="219">
        <f>K802+N802</f>
        <v>0</v>
      </c>
      <c s="216"/>
      <c s="306">
        <f>M802+P802</f>
        <v>0</v>
      </c>
      <c s="216"/>
      <c s="306">
        <f>O802+R802</f>
        <v>0</v>
      </c>
      <c s="31"/>
      <c s="32"/>
      <c s="32"/>
    </row>
    <row r="803" spans="1:22" s="33" customFormat="1" ht="12.75" hidden="1">
      <c r="A803" s="292" t="s">
        <v>460</v>
      </c>
      <c s="36" t="s">
        <v>547</v>
      </c>
      <c s="36" t="s">
        <v>421</v>
      </c>
      <c s="36" t="s">
        <v>423</v>
      </c>
      <c s="87" t="s">
        <v>461</v>
      </c>
      <c s="42"/>
      <c s="82">
        <f t="shared" si="372" ref="G803:S803">G804</f>
        <v>0</v>
      </c>
      <c s="83">
        <f t="shared" si="372"/>
        <v>0</v>
      </c>
      <c s="83">
        <f t="shared" si="372"/>
        <v>0</v>
      </c>
      <c s="186">
        <f t="shared" si="372"/>
        <v>0</v>
      </c>
      <c s="255">
        <f t="shared" si="372"/>
        <v>0</v>
      </c>
      <c s="252">
        <f t="shared" si="372"/>
        <v>0</v>
      </c>
      <c s="252">
        <f t="shared" si="372"/>
        <v>0</v>
      </c>
      <c s="252">
        <f t="shared" si="372"/>
        <v>0</v>
      </c>
      <c s="253">
        <f t="shared" si="372"/>
        <v>0</v>
      </c>
      <c s="252">
        <f t="shared" si="372"/>
        <v>0</v>
      </c>
      <c s="325">
        <f t="shared" si="372"/>
        <v>0</v>
      </c>
      <c s="252">
        <f t="shared" si="372"/>
        <v>0</v>
      </c>
      <c s="325">
        <f t="shared" si="372"/>
        <v>0</v>
      </c>
      <c s="31"/>
      <c s="32"/>
      <c s="32"/>
    </row>
    <row r="804" spans="1:22" s="33" customFormat="1" ht="12.75" hidden="1">
      <c r="A804" s="292" t="s">
        <v>705</v>
      </c>
      <c s="36" t="s">
        <v>547</v>
      </c>
      <c s="36" t="s">
        <v>421</v>
      </c>
      <c s="36" t="s">
        <v>423</v>
      </c>
      <c s="87" t="s">
        <v>461</v>
      </c>
      <c s="42" t="s">
        <v>706</v>
      </c>
      <c s="82"/>
      <c s="83"/>
      <c s="35">
        <f>G804+H804</f>
        <v>0</v>
      </c>
      <c s="186"/>
      <c s="218">
        <f>I804+J804</f>
        <v>0</v>
      </c>
      <c s="252"/>
      <c s="216">
        <f>K804+L804</f>
        <v>0</v>
      </c>
      <c s="252"/>
      <c s="219">
        <f>K804+N804</f>
        <v>0</v>
      </c>
      <c s="252"/>
      <c s="306">
        <f>M804+P804</f>
        <v>0</v>
      </c>
      <c s="252"/>
      <c s="306">
        <f>O804+R804</f>
        <v>0</v>
      </c>
      <c s="31"/>
      <c s="32"/>
      <c s="32"/>
    </row>
    <row r="805" spans="1:22" s="33" customFormat="1" ht="12.75" hidden="1">
      <c r="A805" s="292" t="s">
        <v>462</v>
      </c>
      <c s="36" t="s">
        <v>547</v>
      </c>
      <c s="36" t="s">
        <v>421</v>
      </c>
      <c s="36" t="s">
        <v>423</v>
      </c>
      <c s="87" t="s">
        <v>463</v>
      </c>
      <c s="42"/>
      <c s="82">
        <f t="shared" si="373" ref="G805:S805">G806</f>
        <v>0</v>
      </c>
      <c s="83">
        <f t="shared" si="373"/>
        <v>0</v>
      </c>
      <c s="83">
        <f t="shared" si="373"/>
        <v>0</v>
      </c>
      <c s="186">
        <f t="shared" si="373"/>
        <v>0</v>
      </c>
      <c s="255">
        <f t="shared" si="373"/>
        <v>0</v>
      </c>
      <c s="252">
        <f t="shared" si="373"/>
        <v>0</v>
      </c>
      <c s="252">
        <f t="shared" si="373"/>
        <v>0</v>
      </c>
      <c s="252">
        <f t="shared" si="373"/>
        <v>0</v>
      </c>
      <c s="253">
        <f t="shared" si="373"/>
        <v>0</v>
      </c>
      <c s="252">
        <f t="shared" si="373"/>
        <v>0</v>
      </c>
      <c s="325">
        <f t="shared" si="373"/>
        <v>0</v>
      </c>
      <c s="252">
        <f t="shared" si="373"/>
        <v>0</v>
      </c>
      <c s="325">
        <f t="shared" si="373"/>
        <v>0</v>
      </c>
      <c s="31"/>
      <c s="32"/>
      <c s="32"/>
    </row>
    <row r="806" spans="1:22" s="33" customFormat="1" ht="12.75" hidden="1">
      <c r="A806" s="292" t="s">
        <v>705</v>
      </c>
      <c s="36" t="s">
        <v>547</v>
      </c>
      <c s="36" t="s">
        <v>421</v>
      </c>
      <c s="36" t="s">
        <v>423</v>
      </c>
      <c s="87" t="s">
        <v>463</v>
      </c>
      <c s="42" t="s">
        <v>706</v>
      </c>
      <c s="82"/>
      <c s="83"/>
      <c s="35">
        <f>G806+H806</f>
        <v>0</v>
      </c>
      <c s="186"/>
      <c s="218">
        <f>I806+J806</f>
        <v>0</v>
      </c>
      <c s="252"/>
      <c s="216">
        <f>K806+L806</f>
        <v>0</v>
      </c>
      <c s="252"/>
      <c s="219">
        <f>K806+N806</f>
        <v>0</v>
      </c>
      <c s="252"/>
      <c s="306">
        <f>M806+P806</f>
        <v>0</v>
      </c>
      <c s="252"/>
      <c s="306">
        <f>O806+R806</f>
        <v>0</v>
      </c>
      <c s="31"/>
      <c s="32"/>
      <c s="32"/>
    </row>
    <row r="807" spans="1:22" s="33" customFormat="1" ht="12.75" hidden="1">
      <c r="A807" s="292" t="s">
        <v>1060</v>
      </c>
      <c s="36" t="s">
        <v>547</v>
      </c>
      <c s="36" t="s">
        <v>421</v>
      </c>
      <c s="36" t="s">
        <v>423</v>
      </c>
      <c s="87" t="s">
        <v>1061</v>
      </c>
      <c s="42"/>
      <c s="39">
        <f t="shared" si="374" ref="G807:S807">G808</f>
        <v>0</v>
      </c>
      <c s="35">
        <f t="shared" si="374"/>
        <v>0</v>
      </c>
      <c s="35">
        <f t="shared" si="374"/>
        <v>0</v>
      </c>
      <c s="170">
        <f t="shared" si="374"/>
        <v>0</v>
      </c>
      <c s="218">
        <f t="shared" si="374"/>
        <v>0</v>
      </c>
      <c s="216">
        <f t="shared" si="374"/>
        <v>0</v>
      </c>
      <c s="216">
        <f t="shared" si="374"/>
        <v>0</v>
      </c>
      <c s="216">
        <f t="shared" si="374"/>
        <v>0</v>
      </c>
      <c s="219">
        <f t="shared" si="374"/>
        <v>0</v>
      </c>
      <c s="216">
        <f t="shared" si="374"/>
        <v>0</v>
      </c>
      <c s="306">
        <f t="shared" si="374"/>
        <v>0</v>
      </c>
      <c s="216">
        <f t="shared" si="374"/>
        <v>0</v>
      </c>
      <c s="306">
        <f t="shared" si="374"/>
        <v>0</v>
      </c>
      <c s="31"/>
      <c s="32"/>
      <c s="32"/>
    </row>
    <row r="808" spans="1:22" s="33" customFormat="1" ht="12.75" hidden="1">
      <c r="A808" s="292" t="s">
        <v>705</v>
      </c>
      <c s="36" t="s">
        <v>547</v>
      </c>
      <c s="36" t="s">
        <v>421</v>
      </c>
      <c s="36" t="s">
        <v>423</v>
      </c>
      <c s="87" t="s">
        <v>1061</v>
      </c>
      <c s="42" t="s">
        <v>706</v>
      </c>
      <c s="82"/>
      <c s="83"/>
      <c s="35">
        <f>G808+H808</f>
        <v>0</v>
      </c>
      <c s="186"/>
      <c s="218">
        <f>I808+J808</f>
        <v>0</v>
      </c>
      <c s="252"/>
      <c s="216">
        <f>K808+L808</f>
        <v>0</v>
      </c>
      <c s="252"/>
      <c s="219">
        <f>K808+N808</f>
        <v>0</v>
      </c>
      <c s="252"/>
      <c s="306">
        <f>M808+P808</f>
        <v>0</v>
      </c>
      <c s="252"/>
      <c s="306">
        <f>O808+R808</f>
        <v>0</v>
      </c>
      <c s="31"/>
      <c s="32"/>
      <c s="32"/>
    </row>
    <row r="809" spans="1:22" s="33" customFormat="1" ht="12.75" hidden="1">
      <c r="A809" s="292" t="s">
        <v>1062</v>
      </c>
      <c s="36" t="s">
        <v>547</v>
      </c>
      <c s="36" t="s">
        <v>421</v>
      </c>
      <c s="36" t="s">
        <v>423</v>
      </c>
      <c s="87" t="s">
        <v>1063</v>
      </c>
      <c s="42"/>
      <c s="39">
        <f t="shared" si="375" ref="G809:S809">G810</f>
        <v>0</v>
      </c>
      <c s="35">
        <f t="shared" si="375"/>
        <v>0</v>
      </c>
      <c s="35">
        <f t="shared" si="375"/>
        <v>0</v>
      </c>
      <c s="170">
        <f t="shared" si="375"/>
        <v>0</v>
      </c>
      <c s="218">
        <f t="shared" si="375"/>
        <v>0</v>
      </c>
      <c s="216">
        <f t="shared" si="375"/>
        <v>0</v>
      </c>
      <c s="216">
        <f t="shared" si="375"/>
        <v>0</v>
      </c>
      <c s="216">
        <f t="shared" si="375"/>
        <v>0</v>
      </c>
      <c s="219">
        <f t="shared" si="375"/>
        <v>0</v>
      </c>
      <c s="216">
        <f t="shared" si="375"/>
        <v>0</v>
      </c>
      <c s="306">
        <f t="shared" si="375"/>
        <v>0</v>
      </c>
      <c s="216">
        <f t="shared" si="375"/>
        <v>0</v>
      </c>
      <c s="306">
        <f t="shared" si="375"/>
        <v>0</v>
      </c>
      <c s="31"/>
      <c s="32"/>
      <c s="32"/>
    </row>
    <row r="810" spans="1:22" s="33" customFormat="1" ht="12.75" hidden="1">
      <c r="A810" s="292" t="s">
        <v>705</v>
      </c>
      <c s="36" t="s">
        <v>547</v>
      </c>
      <c s="36" t="s">
        <v>421</v>
      </c>
      <c s="36" t="s">
        <v>423</v>
      </c>
      <c s="87" t="s">
        <v>1063</v>
      </c>
      <c s="42" t="s">
        <v>706</v>
      </c>
      <c s="82"/>
      <c s="83"/>
      <c s="35">
        <f>G810+H810</f>
        <v>0</v>
      </c>
      <c s="186"/>
      <c s="218">
        <f>I810+J810</f>
        <v>0</v>
      </c>
      <c s="252"/>
      <c s="216">
        <f>K810+L810</f>
        <v>0</v>
      </c>
      <c s="252"/>
      <c s="219">
        <f>K810+N810</f>
        <v>0</v>
      </c>
      <c s="252"/>
      <c s="306">
        <f>M810+P810</f>
        <v>0</v>
      </c>
      <c s="252"/>
      <c s="306">
        <f>O810+R810</f>
        <v>0</v>
      </c>
      <c s="31"/>
      <c s="32"/>
      <c s="32"/>
    </row>
    <row r="811" spans="1:22" s="33" customFormat="1" ht="38.25" hidden="1">
      <c r="A811" s="294" t="s">
        <v>1064</v>
      </c>
      <c s="36" t="s">
        <v>547</v>
      </c>
      <c s="36" t="s">
        <v>421</v>
      </c>
      <c s="36" t="s">
        <v>423</v>
      </c>
      <c s="87" t="s">
        <v>1065</v>
      </c>
      <c s="42"/>
      <c s="39">
        <f t="shared" si="376" ref="G811:S811">G812</f>
        <v>0</v>
      </c>
      <c s="35">
        <f t="shared" si="376"/>
        <v>0</v>
      </c>
      <c s="35">
        <f t="shared" si="376"/>
        <v>0</v>
      </c>
      <c s="170">
        <f t="shared" si="376"/>
        <v>0</v>
      </c>
      <c s="218">
        <f t="shared" si="376"/>
        <v>0</v>
      </c>
      <c s="216">
        <f t="shared" si="376"/>
        <v>0</v>
      </c>
      <c s="216">
        <f t="shared" si="376"/>
        <v>0</v>
      </c>
      <c s="216">
        <f t="shared" si="376"/>
        <v>0</v>
      </c>
      <c s="219">
        <f t="shared" si="376"/>
        <v>0</v>
      </c>
      <c s="216">
        <f t="shared" si="376"/>
        <v>0</v>
      </c>
      <c s="306">
        <f t="shared" si="376"/>
        <v>0</v>
      </c>
      <c s="216">
        <f t="shared" si="376"/>
        <v>0</v>
      </c>
      <c s="306">
        <f t="shared" si="376"/>
        <v>0</v>
      </c>
      <c s="31"/>
      <c s="32"/>
      <c s="32"/>
    </row>
    <row r="812" spans="1:22" s="33" customFormat="1" ht="12.75" hidden="1">
      <c r="A812" s="294" t="s">
        <v>705</v>
      </c>
      <c s="36" t="s">
        <v>547</v>
      </c>
      <c s="36" t="s">
        <v>421</v>
      </c>
      <c s="36" t="s">
        <v>423</v>
      </c>
      <c s="87" t="s">
        <v>1065</v>
      </c>
      <c s="42" t="s">
        <v>706</v>
      </c>
      <c s="82"/>
      <c s="83"/>
      <c s="35">
        <f>G812+H812</f>
        <v>0</v>
      </c>
      <c s="186"/>
      <c s="218">
        <f>I812+J812</f>
        <v>0</v>
      </c>
      <c s="252"/>
      <c s="216">
        <f>K812+L812</f>
        <v>0</v>
      </c>
      <c s="252"/>
      <c s="219">
        <f>K812+N812</f>
        <v>0</v>
      </c>
      <c s="252"/>
      <c s="306">
        <f>M812+P812</f>
        <v>0</v>
      </c>
      <c s="252"/>
      <c s="306">
        <f>O812+R812</f>
        <v>0</v>
      </c>
      <c s="31"/>
      <c s="32"/>
      <c s="32"/>
    </row>
    <row r="813" spans="1:22" s="33" customFormat="1" ht="12.75" hidden="1">
      <c r="A813" s="294" t="s">
        <v>1066</v>
      </c>
      <c s="36" t="s">
        <v>547</v>
      </c>
      <c s="36" t="s">
        <v>421</v>
      </c>
      <c s="36" t="s">
        <v>423</v>
      </c>
      <c s="87" t="s">
        <v>1067</v>
      </c>
      <c s="42"/>
      <c s="39">
        <f t="shared" si="377" ref="G813:S813">G814</f>
        <v>0</v>
      </c>
      <c s="35">
        <f t="shared" si="377"/>
        <v>0</v>
      </c>
      <c s="35">
        <f t="shared" si="377"/>
        <v>0</v>
      </c>
      <c s="170">
        <f t="shared" si="377"/>
        <v>0</v>
      </c>
      <c s="218">
        <f t="shared" si="377"/>
        <v>0</v>
      </c>
      <c s="216">
        <f t="shared" si="377"/>
        <v>0</v>
      </c>
      <c s="216">
        <f t="shared" si="377"/>
        <v>0</v>
      </c>
      <c s="216">
        <f t="shared" si="377"/>
        <v>0</v>
      </c>
      <c s="219">
        <f t="shared" si="377"/>
        <v>0</v>
      </c>
      <c s="216">
        <f t="shared" si="377"/>
        <v>0</v>
      </c>
      <c s="306">
        <f t="shared" si="377"/>
        <v>0</v>
      </c>
      <c s="216">
        <f t="shared" si="377"/>
        <v>0</v>
      </c>
      <c s="306">
        <f t="shared" si="377"/>
        <v>0</v>
      </c>
      <c s="31"/>
      <c s="32"/>
      <c s="32"/>
    </row>
    <row r="814" spans="1:22" s="33" customFormat="1" ht="12.75" hidden="1">
      <c r="A814" s="294" t="s">
        <v>705</v>
      </c>
      <c s="36" t="s">
        <v>547</v>
      </c>
      <c s="36" t="s">
        <v>421</v>
      </c>
      <c s="36" t="s">
        <v>423</v>
      </c>
      <c s="87" t="s">
        <v>1067</v>
      </c>
      <c s="42" t="s">
        <v>706</v>
      </c>
      <c s="82"/>
      <c s="83"/>
      <c s="35">
        <f>G814+H814</f>
        <v>0</v>
      </c>
      <c s="186"/>
      <c s="218">
        <f>I814+J814</f>
        <v>0</v>
      </c>
      <c s="252"/>
      <c s="216">
        <f>K814+L814</f>
        <v>0</v>
      </c>
      <c s="252"/>
      <c s="219">
        <f>K814+N814</f>
        <v>0</v>
      </c>
      <c s="252"/>
      <c s="306">
        <f>M814+P814</f>
        <v>0</v>
      </c>
      <c s="252"/>
      <c s="306">
        <f>O814+R814</f>
        <v>0</v>
      </c>
      <c s="31"/>
      <c s="32"/>
      <c s="32"/>
    </row>
    <row r="815" spans="1:22" s="33" customFormat="1" ht="12.75" hidden="1">
      <c r="A815" s="294" t="s">
        <v>1068</v>
      </c>
      <c s="36" t="s">
        <v>547</v>
      </c>
      <c s="36" t="s">
        <v>421</v>
      </c>
      <c s="36" t="s">
        <v>423</v>
      </c>
      <c s="87" t="s">
        <v>1069</v>
      </c>
      <c s="42"/>
      <c s="39">
        <f t="shared" si="378" ref="G815:S815">G816</f>
        <v>0</v>
      </c>
      <c s="35">
        <f t="shared" si="378"/>
        <v>0</v>
      </c>
      <c s="35">
        <f t="shared" si="378"/>
        <v>0</v>
      </c>
      <c s="170">
        <f t="shared" si="378"/>
        <v>0</v>
      </c>
      <c s="218">
        <f t="shared" si="378"/>
        <v>0</v>
      </c>
      <c s="216">
        <f t="shared" si="378"/>
        <v>0</v>
      </c>
      <c s="216">
        <f t="shared" si="378"/>
        <v>0</v>
      </c>
      <c s="216">
        <f t="shared" si="378"/>
        <v>0</v>
      </c>
      <c s="219">
        <f t="shared" si="378"/>
        <v>0</v>
      </c>
      <c s="216">
        <f t="shared" si="378"/>
        <v>0</v>
      </c>
      <c s="306">
        <f t="shared" si="378"/>
        <v>0</v>
      </c>
      <c s="216">
        <f t="shared" si="378"/>
        <v>0</v>
      </c>
      <c s="306">
        <f t="shared" si="378"/>
        <v>0</v>
      </c>
      <c s="31"/>
      <c s="32"/>
      <c s="32"/>
    </row>
    <row r="816" spans="1:22" s="33" customFormat="1" ht="12.75" hidden="1">
      <c r="A816" s="294" t="s">
        <v>705</v>
      </c>
      <c s="36" t="s">
        <v>547</v>
      </c>
      <c s="36" t="s">
        <v>421</v>
      </c>
      <c s="36" t="s">
        <v>423</v>
      </c>
      <c s="87" t="s">
        <v>1069</v>
      </c>
      <c s="42" t="s">
        <v>706</v>
      </c>
      <c s="82"/>
      <c s="83"/>
      <c s="35">
        <f>G816+H816</f>
        <v>0</v>
      </c>
      <c s="186"/>
      <c s="218">
        <f>I816+J816</f>
        <v>0</v>
      </c>
      <c s="252"/>
      <c s="216">
        <f>K816+L816</f>
        <v>0</v>
      </c>
      <c s="252"/>
      <c s="219">
        <f>K816+N816</f>
        <v>0</v>
      </c>
      <c s="252"/>
      <c s="306">
        <f>M816+P816</f>
        <v>0</v>
      </c>
      <c s="252"/>
      <c s="306">
        <f>O816+R816</f>
        <v>0</v>
      </c>
      <c s="31"/>
      <c s="32"/>
      <c s="32"/>
    </row>
    <row r="817" spans="1:22" s="33" customFormat="1" ht="25.5" hidden="1">
      <c r="A817" s="294" t="s">
        <v>1070</v>
      </c>
      <c s="36" t="s">
        <v>547</v>
      </c>
      <c s="36" t="s">
        <v>421</v>
      </c>
      <c s="36" t="s">
        <v>423</v>
      </c>
      <c s="87" t="s">
        <v>1071</v>
      </c>
      <c s="42"/>
      <c s="39">
        <f t="shared" si="379" ref="G817:S817">G818</f>
        <v>0</v>
      </c>
      <c s="35">
        <f t="shared" si="379"/>
        <v>0</v>
      </c>
      <c s="35">
        <f t="shared" si="379"/>
        <v>0</v>
      </c>
      <c s="170">
        <f t="shared" si="379"/>
        <v>0</v>
      </c>
      <c s="218">
        <f t="shared" si="379"/>
        <v>0</v>
      </c>
      <c s="216">
        <f t="shared" si="379"/>
        <v>0</v>
      </c>
      <c s="216">
        <f t="shared" si="379"/>
        <v>0</v>
      </c>
      <c s="216">
        <f t="shared" si="379"/>
        <v>0</v>
      </c>
      <c s="219">
        <f t="shared" si="379"/>
        <v>0</v>
      </c>
      <c s="216">
        <f t="shared" si="379"/>
        <v>0</v>
      </c>
      <c s="306">
        <f t="shared" si="379"/>
        <v>0</v>
      </c>
      <c s="216">
        <f t="shared" si="379"/>
        <v>0</v>
      </c>
      <c s="306">
        <f t="shared" si="379"/>
        <v>0</v>
      </c>
      <c s="31"/>
      <c s="32"/>
      <c s="32"/>
    </row>
    <row r="818" spans="1:22" s="33" customFormat="1" ht="12.75" hidden="1">
      <c r="A818" s="294" t="s">
        <v>705</v>
      </c>
      <c s="36" t="s">
        <v>547</v>
      </c>
      <c s="36" t="s">
        <v>421</v>
      </c>
      <c s="36" t="s">
        <v>423</v>
      </c>
      <c s="87" t="s">
        <v>1071</v>
      </c>
      <c s="42" t="s">
        <v>706</v>
      </c>
      <c s="82"/>
      <c s="83"/>
      <c s="35">
        <f>G818+H818</f>
        <v>0</v>
      </c>
      <c s="186"/>
      <c s="218">
        <f>I818+J818</f>
        <v>0</v>
      </c>
      <c s="252"/>
      <c s="216">
        <f>K818+L818</f>
        <v>0</v>
      </c>
      <c s="252"/>
      <c s="219">
        <f>K818+N818</f>
        <v>0</v>
      </c>
      <c s="252"/>
      <c s="306">
        <f>M818+P818</f>
        <v>0</v>
      </c>
      <c s="252"/>
      <c s="306">
        <f>O818+R818</f>
        <v>0</v>
      </c>
      <c s="31"/>
      <c s="32"/>
      <c s="32"/>
    </row>
    <row r="819" spans="1:22" s="33" customFormat="1" ht="12.75" hidden="1">
      <c r="A819" s="294" t="s">
        <v>1072</v>
      </c>
      <c s="36" t="s">
        <v>547</v>
      </c>
      <c s="36" t="s">
        <v>421</v>
      </c>
      <c s="36" t="s">
        <v>423</v>
      </c>
      <c s="87" t="s">
        <v>1073</v>
      </c>
      <c s="42"/>
      <c s="39">
        <f t="shared" si="380" ref="G819:S819">G820</f>
        <v>0</v>
      </c>
      <c s="35">
        <f t="shared" si="380"/>
        <v>0</v>
      </c>
      <c s="35">
        <f t="shared" si="380"/>
        <v>0</v>
      </c>
      <c s="170">
        <f t="shared" si="380"/>
        <v>0</v>
      </c>
      <c s="218">
        <f t="shared" si="380"/>
        <v>0</v>
      </c>
      <c s="216">
        <f t="shared" si="380"/>
        <v>0</v>
      </c>
      <c s="216">
        <f t="shared" si="380"/>
        <v>0</v>
      </c>
      <c s="216">
        <f t="shared" si="380"/>
        <v>0</v>
      </c>
      <c s="219">
        <f t="shared" si="380"/>
        <v>0</v>
      </c>
      <c s="216">
        <f t="shared" si="380"/>
        <v>0</v>
      </c>
      <c s="306">
        <f t="shared" si="380"/>
        <v>0</v>
      </c>
      <c s="216">
        <f t="shared" si="380"/>
        <v>0</v>
      </c>
      <c s="306">
        <f t="shared" si="380"/>
        <v>0</v>
      </c>
      <c s="31"/>
      <c s="32"/>
      <c s="32"/>
    </row>
    <row r="820" spans="1:22" s="33" customFormat="1" ht="12.75" hidden="1">
      <c r="A820" s="294" t="s">
        <v>705</v>
      </c>
      <c s="36" t="s">
        <v>547</v>
      </c>
      <c s="36" t="s">
        <v>421</v>
      </c>
      <c s="36" t="s">
        <v>423</v>
      </c>
      <c s="87" t="s">
        <v>1073</v>
      </c>
      <c s="42" t="s">
        <v>706</v>
      </c>
      <c s="82"/>
      <c s="83"/>
      <c s="35">
        <f>G820+H820</f>
        <v>0</v>
      </c>
      <c s="186"/>
      <c s="218">
        <f>I820+J820</f>
        <v>0</v>
      </c>
      <c s="252"/>
      <c s="216">
        <f>K820+L820</f>
        <v>0</v>
      </c>
      <c s="252"/>
      <c s="219">
        <f>K820+N820</f>
        <v>0</v>
      </c>
      <c s="252"/>
      <c s="306">
        <f>M820+P820</f>
        <v>0</v>
      </c>
      <c s="252"/>
      <c s="306">
        <f>O820+R820</f>
        <v>0</v>
      </c>
      <c s="31"/>
      <c s="32"/>
      <c s="32"/>
    </row>
    <row r="821" spans="1:22" s="33" customFormat="1" ht="25.5" hidden="1">
      <c r="A821" s="294" t="s">
        <v>1074</v>
      </c>
      <c s="36" t="s">
        <v>547</v>
      </c>
      <c s="36" t="s">
        <v>421</v>
      </c>
      <c s="36" t="s">
        <v>423</v>
      </c>
      <c s="87" t="s">
        <v>1075</v>
      </c>
      <c s="42"/>
      <c s="39">
        <f t="shared" si="381" ref="G821:S821">G822</f>
        <v>0</v>
      </c>
      <c s="35">
        <f t="shared" si="381"/>
        <v>0</v>
      </c>
      <c s="35">
        <f t="shared" si="381"/>
        <v>0</v>
      </c>
      <c s="170">
        <f t="shared" si="381"/>
        <v>0</v>
      </c>
      <c s="218">
        <f t="shared" si="381"/>
        <v>0</v>
      </c>
      <c s="216">
        <f t="shared" si="381"/>
        <v>0</v>
      </c>
      <c s="216">
        <f t="shared" si="381"/>
        <v>0</v>
      </c>
      <c s="216">
        <f t="shared" si="381"/>
        <v>0</v>
      </c>
      <c s="219">
        <f t="shared" si="381"/>
        <v>0</v>
      </c>
      <c s="216">
        <f t="shared" si="381"/>
        <v>0</v>
      </c>
      <c s="306">
        <f t="shared" si="381"/>
        <v>0</v>
      </c>
      <c s="216">
        <f t="shared" si="381"/>
        <v>0</v>
      </c>
      <c s="306">
        <f t="shared" si="381"/>
        <v>0</v>
      </c>
      <c s="31"/>
      <c s="32"/>
      <c s="32"/>
    </row>
    <row r="822" spans="1:22" s="33" customFormat="1" ht="12.75" hidden="1">
      <c r="A822" s="294" t="s">
        <v>705</v>
      </c>
      <c s="36" t="s">
        <v>547</v>
      </c>
      <c s="36" t="s">
        <v>421</v>
      </c>
      <c s="36" t="s">
        <v>423</v>
      </c>
      <c s="87" t="s">
        <v>1075</v>
      </c>
      <c s="42" t="s">
        <v>706</v>
      </c>
      <c s="82"/>
      <c s="83"/>
      <c s="35">
        <f>G822+H822</f>
        <v>0</v>
      </c>
      <c s="186"/>
      <c s="218">
        <f>I822+J822</f>
        <v>0</v>
      </c>
      <c s="252"/>
      <c s="216">
        <f>K822+L822</f>
        <v>0</v>
      </c>
      <c s="252"/>
      <c s="219">
        <f>K822+N822</f>
        <v>0</v>
      </c>
      <c s="252"/>
      <c s="306">
        <f>M822+P822</f>
        <v>0</v>
      </c>
      <c s="252"/>
      <c s="306">
        <f>O822+R822</f>
        <v>0</v>
      </c>
      <c s="31"/>
      <c s="32"/>
      <c s="32"/>
    </row>
    <row r="823" spans="1:22" s="33" customFormat="1" ht="25.5" hidden="1">
      <c r="A823" s="294" t="s">
        <v>1076</v>
      </c>
      <c s="36" t="s">
        <v>547</v>
      </c>
      <c s="36" t="s">
        <v>421</v>
      </c>
      <c s="36" t="s">
        <v>423</v>
      </c>
      <c s="87" t="s">
        <v>1077</v>
      </c>
      <c s="42"/>
      <c s="39">
        <f t="shared" si="382" ref="G823:S823">G824</f>
        <v>0</v>
      </c>
      <c s="35">
        <f t="shared" si="382"/>
        <v>0</v>
      </c>
      <c s="35">
        <f t="shared" si="382"/>
        <v>0</v>
      </c>
      <c s="170">
        <f t="shared" si="382"/>
        <v>0</v>
      </c>
      <c s="218">
        <f t="shared" si="382"/>
        <v>0</v>
      </c>
      <c s="216">
        <f t="shared" si="382"/>
        <v>0</v>
      </c>
      <c s="216">
        <f t="shared" si="382"/>
        <v>0</v>
      </c>
      <c s="216">
        <f t="shared" si="382"/>
        <v>0</v>
      </c>
      <c s="219">
        <f t="shared" si="382"/>
        <v>0</v>
      </c>
      <c s="216">
        <f t="shared" si="382"/>
        <v>0</v>
      </c>
      <c s="306">
        <f t="shared" si="382"/>
        <v>0</v>
      </c>
      <c s="216">
        <f t="shared" si="382"/>
        <v>0</v>
      </c>
      <c s="306">
        <f t="shared" si="382"/>
        <v>0</v>
      </c>
      <c s="31"/>
      <c s="32"/>
      <c s="32"/>
    </row>
    <row r="824" spans="1:22" s="33" customFormat="1" ht="12.75" hidden="1">
      <c r="A824" s="292" t="s">
        <v>705</v>
      </c>
      <c s="36" t="s">
        <v>547</v>
      </c>
      <c s="36" t="s">
        <v>421</v>
      </c>
      <c s="36" t="s">
        <v>423</v>
      </c>
      <c s="87" t="s">
        <v>1077</v>
      </c>
      <c s="42" t="s">
        <v>706</v>
      </c>
      <c s="82"/>
      <c s="83"/>
      <c s="35">
        <f>G824+H824</f>
        <v>0</v>
      </c>
      <c s="186"/>
      <c s="218">
        <f>I824+J824</f>
        <v>0</v>
      </c>
      <c s="252"/>
      <c s="216">
        <f>K824+L824</f>
        <v>0</v>
      </c>
      <c s="252"/>
      <c s="219">
        <f>K824+N824</f>
        <v>0</v>
      </c>
      <c s="252"/>
      <c s="306">
        <f>M824+P824</f>
        <v>0</v>
      </c>
      <c s="252"/>
      <c s="306">
        <f>O824+R824</f>
        <v>0</v>
      </c>
      <c s="31"/>
      <c s="32"/>
      <c s="32"/>
    </row>
    <row r="825" spans="1:22" s="33" customFormat="1" ht="38.25" hidden="1">
      <c r="A825" s="292" t="s">
        <v>1078</v>
      </c>
      <c s="36" t="s">
        <v>547</v>
      </c>
      <c s="36" t="s">
        <v>421</v>
      </c>
      <c s="36" t="s">
        <v>423</v>
      </c>
      <c s="87" t="s">
        <v>1079</v>
      </c>
      <c s="42"/>
      <c s="39">
        <f t="shared" si="383" ref="G825:S825">G826</f>
        <v>0</v>
      </c>
      <c s="35">
        <f t="shared" si="383"/>
        <v>0</v>
      </c>
      <c s="35">
        <f t="shared" si="383"/>
        <v>0</v>
      </c>
      <c s="170">
        <f t="shared" si="383"/>
        <v>0</v>
      </c>
      <c s="218">
        <f t="shared" si="383"/>
        <v>0</v>
      </c>
      <c s="216">
        <f t="shared" si="383"/>
        <v>0</v>
      </c>
      <c s="216">
        <f t="shared" si="383"/>
        <v>0</v>
      </c>
      <c s="216">
        <f t="shared" si="383"/>
        <v>0</v>
      </c>
      <c s="219">
        <f t="shared" si="383"/>
        <v>0</v>
      </c>
      <c s="216">
        <f t="shared" si="383"/>
        <v>0</v>
      </c>
      <c s="306">
        <f t="shared" si="383"/>
        <v>0</v>
      </c>
      <c s="216">
        <f t="shared" si="383"/>
        <v>0</v>
      </c>
      <c s="306">
        <f t="shared" si="383"/>
        <v>0</v>
      </c>
      <c s="31"/>
      <c s="32"/>
      <c s="32"/>
    </row>
    <row r="826" spans="1:22" s="33" customFormat="1" ht="12.75" hidden="1">
      <c r="A826" s="292" t="s">
        <v>705</v>
      </c>
      <c s="36" t="s">
        <v>547</v>
      </c>
      <c s="36" t="s">
        <v>421</v>
      </c>
      <c s="36" t="s">
        <v>423</v>
      </c>
      <c s="87" t="s">
        <v>1079</v>
      </c>
      <c s="42" t="s">
        <v>706</v>
      </c>
      <c s="82"/>
      <c s="83"/>
      <c s="35">
        <f>G826+H826</f>
        <v>0</v>
      </c>
      <c s="186"/>
      <c s="218">
        <f>I826+J826</f>
        <v>0</v>
      </c>
      <c s="252"/>
      <c s="216">
        <f>K826+L826</f>
        <v>0</v>
      </c>
      <c s="252"/>
      <c s="219">
        <f>K826+N826</f>
        <v>0</v>
      </c>
      <c s="252"/>
      <c s="306">
        <f>M826+P826</f>
        <v>0</v>
      </c>
      <c s="252"/>
      <c s="306">
        <f>O826+R826</f>
        <v>0</v>
      </c>
      <c s="31"/>
      <c s="32"/>
      <c s="32"/>
    </row>
    <row r="827" spans="1:22" s="33" customFormat="1" ht="102" hidden="1">
      <c r="A827" s="292" t="s">
        <v>1080</v>
      </c>
      <c s="36" t="s">
        <v>547</v>
      </c>
      <c s="36" t="s">
        <v>421</v>
      </c>
      <c s="36" t="s">
        <v>423</v>
      </c>
      <c s="87" t="s">
        <v>1081</v>
      </c>
      <c s="42"/>
      <c s="39">
        <f t="shared" si="384" ref="G827:O827">G829</f>
        <v>0</v>
      </c>
      <c s="35">
        <f t="shared" si="384"/>
        <v>0</v>
      </c>
      <c s="35">
        <f t="shared" si="384"/>
        <v>0</v>
      </c>
      <c s="170">
        <f t="shared" si="384"/>
        <v>0</v>
      </c>
      <c s="218">
        <f t="shared" si="384"/>
        <v>0</v>
      </c>
      <c s="216">
        <f>L829</f>
        <v>0</v>
      </c>
      <c s="216">
        <f>M829</f>
        <v>0</v>
      </c>
      <c s="216">
        <f t="shared" si="384"/>
        <v>0</v>
      </c>
      <c s="219">
        <f t="shared" si="384"/>
        <v>0</v>
      </c>
      <c s="216">
        <f>P829</f>
        <v>0</v>
      </c>
      <c s="306">
        <f>Q829</f>
        <v>0</v>
      </c>
      <c s="216">
        <f>R829</f>
        <v>0</v>
      </c>
      <c s="306">
        <f>S829</f>
        <v>0</v>
      </c>
      <c s="31"/>
      <c s="32"/>
      <c s="32"/>
    </row>
    <row r="828" spans="1:22" s="33" customFormat="1" ht="38.25" hidden="1">
      <c r="A828" s="292" t="s">
        <v>1082</v>
      </c>
      <c s="36" t="s">
        <v>547</v>
      </c>
      <c s="36" t="s">
        <v>421</v>
      </c>
      <c s="36" t="s">
        <v>423</v>
      </c>
      <c s="87" t="s">
        <v>1081</v>
      </c>
      <c s="42"/>
      <c s="39"/>
      <c s="35"/>
      <c s="35">
        <f>G828+H828</f>
        <v>0</v>
      </c>
      <c s="170"/>
      <c s="218">
        <f>I828+J828</f>
        <v>0</v>
      </c>
      <c s="216"/>
      <c s="216">
        <f>K828+L828</f>
        <v>0</v>
      </c>
      <c s="216"/>
      <c s="219">
        <f>K828+N828</f>
        <v>0</v>
      </c>
      <c s="216"/>
      <c s="306">
        <f>M828+P828</f>
        <v>0</v>
      </c>
      <c s="216"/>
      <c s="306">
        <f>O828+R828</f>
        <v>0</v>
      </c>
      <c s="31"/>
      <c s="32"/>
      <c s="32"/>
    </row>
    <row r="829" spans="1:22" s="33" customFormat="1" ht="12.75" hidden="1">
      <c r="A829" s="292" t="s">
        <v>705</v>
      </c>
      <c s="36" t="s">
        <v>547</v>
      </c>
      <c s="36" t="s">
        <v>421</v>
      </c>
      <c s="36" t="s">
        <v>423</v>
      </c>
      <c s="87" t="s">
        <v>1081</v>
      </c>
      <c s="42" t="s">
        <v>706</v>
      </c>
      <c s="82"/>
      <c s="83"/>
      <c s="35">
        <f>G829+H829</f>
        <v>0</v>
      </c>
      <c s="186"/>
      <c s="218">
        <f>I829+J829</f>
        <v>0</v>
      </c>
      <c s="252"/>
      <c s="216">
        <f>K829+L829</f>
        <v>0</v>
      </c>
      <c s="252"/>
      <c s="219">
        <f>K829+N829</f>
        <v>0</v>
      </c>
      <c s="252"/>
      <c s="306">
        <f>M829+P829</f>
        <v>0</v>
      </c>
      <c s="252"/>
      <c s="306">
        <f>O829+R829</f>
        <v>0</v>
      </c>
      <c s="31"/>
      <c s="32"/>
      <c s="32"/>
    </row>
    <row r="830" spans="1:22" s="33" customFormat="1" ht="76.5" hidden="1">
      <c r="A830" s="292" t="s">
        <v>1083</v>
      </c>
      <c s="36" t="s">
        <v>547</v>
      </c>
      <c s="36" t="s">
        <v>421</v>
      </c>
      <c s="36" t="s">
        <v>423</v>
      </c>
      <c s="87" t="s">
        <v>1084</v>
      </c>
      <c s="42"/>
      <c s="39">
        <f t="shared" si="385" ref="G830:S830">G831</f>
        <v>0</v>
      </c>
      <c s="35">
        <f t="shared" si="385"/>
        <v>0</v>
      </c>
      <c s="35">
        <f t="shared" si="385"/>
        <v>0</v>
      </c>
      <c s="170">
        <f t="shared" si="385"/>
        <v>0</v>
      </c>
      <c s="218">
        <f t="shared" si="385"/>
        <v>0</v>
      </c>
      <c s="216">
        <f t="shared" si="385"/>
        <v>0</v>
      </c>
      <c s="216">
        <f t="shared" si="385"/>
        <v>0</v>
      </c>
      <c s="216">
        <f t="shared" si="385"/>
        <v>0</v>
      </c>
      <c s="219">
        <f t="shared" si="385"/>
        <v>0</v>
      </c>
      <c s="216">
        <f t="shared" si="385"/>
        <v>0</v>
      </c>
      <c s="306">
        <f t="shared" si="385"/>
        <v>0</v>
      </c>
      <c s="216">
        <f t="shared" si="385"/>
        <v>0</v>
      </c>
      <c s="306">
        <f t="shared" si="385"/>
        <v>0</v>
      </c>
      <c s="31"/>
      <c s="32"/>
      <c s="32"/>
    </row>
    <row r="831" spans="1:22" s="33" customFormat="1" ht="12.75" hidden="1">
      <c r="A831" s="292" t="s">
        <v>705</v>
      </c>
      <c s="36" t="s">
        <v>547</v>
      </c>
      <c s="36" t="s">
        <v>421</v>
      </c>
      <c s="36" t="s">
        <v>423</v>
      </c>
      <c s="87" t="s">
        <v>1084</v>
      </c>
      <c s="42" t="s">
        <v>706</v>
      </c>
      <c s="82"/>
      <c s="83"/>
      <c s="35">
        <f>G831+H831</f>
        <v>0</v>
      </c>
      <c s="186"/>
      <c s="218">
        <f>I831+J831</f>
        <v>0</v>
      </c>
      <c s="252"/>
      <c s="216">
        <f>K831+L831</f>
        <v>0</v>
      </c>
      <c s="252"/>
      <c s="219">
        <f>K831+N831</f>
        <v>0</v>
      </c>
      <c s="252"/>
      <c s="306">
        <f>M831+P831</f>
        <v>0</v>
      </c>
      <c s="252"/>
      <c s="306">
        <f>O831+R831</f>
        <v>0</v>
      </c>
      <c s="31"/>
      <c s="32"/>
      <c s="32"/>
    </row>
    <row r="832" spans="1:22" s="33" customFormat="1" ht="102" hidden="1">
      <c r="A832" s="292" t="s">
        <v>1085</v>
      </c>
      <c s="36" t="s">
        <v>547</v>
      </c>
      <c s="36" t="s">
        <v>421</v>
      </c>
      <c s="36" t="s">
        <v>423</v>
      </c>
      <c s="87" t="s">
        <v>1086</v>
      </c>
      <c s="42"/>
      <c s="39">
        <f t="shared" si="386" ref="G832:S832">G833</f>
        <v>0</v>
      </c>
      <c s="35">
        <f t="shared" si="386"/>
        <v>0</v>
      </c>
      <c s="35">
        <f t="shared" si="386"/>
        <v>0</v>
      </c>
      <c s="170">
        <f t="shared" si="386"/>
        <v>0</v>
      </c>
      <c s="218">
        <f t="shared" si="386"/>
        <v>0</v>
      </c>
      <c s="216">
        <f t="shared" si="386"/>
        <v>0</v>
      </c>
      <c s="216">
        <f t="shared" si="386"/>
        <v>0</v>
      </c>
      <c s="216">
        <f t="shared" si="386"/>
        <v>0</v>
      </c>
      <c s="219">
        <f t="shared" si="386"/>
        <v>0</v>
      </c>
      <c s="216">
        <f t="shared" si="386"/>
        <v>0</v>
      </c>
      <c s="306">
        <f t="shared" si="386"/>
        <v>0</v>
      </c>
      <c s="216">
        <f t="shared" si="386"/>
        <v>0</v>
      </c>
      <c s="306">
        <f t="shared" si="386"/>
        <v>0</v>
      </c>
      <c s="31"/>
      <c s="32"/>
      <c s="32"/>
    </row>
    <row r="833" spans="1:22" s="33" customFormat="1" ht="12.75" hidden="1">
      <c r="A833" s="292" t="s">
        <v>705</v>
      </c>
      <c s="36" t="s">
        <v>547</v>
      </c>
      <c s="36" t="s">
        <v>421</v>
      </c>
      <c s="36" t="s">
        <v>423</v>
      </c>
      <c s="87" t="s">
        <v>1086</v>
      </c>
      <c s="42" t="s">
        <v>706</v>
      </c>
      <c s="82"/>
      <c s="83"/>
      <c s="35">
        <f>G833+H833</f>
        <v>0</v>
      </c>
      <c s="186"/>
      <c s="218">
        <f>I833+J833</f>
        <v>0</v>
      </c>
      <c s="252"/>
      <c s="216">
        <f>K833+L833</f>
        <v>0</v>
      </c>
      <c s="252"/>
      <c s="219">
        <f>K833+N833</f>
        <v>0</v>
      </c>
      <c s="252"/>
      <c s="306">
        <f>M833+P833</f>
        <v>0</v>
      </c>
      <c s="252"/>
      <c s="306">
        <f>O833+R833</f>
        <v>0</v>
      </c>
      <c s="31"/>
      <c s="32"/>
      <c s="32"/>
    </row>
    <row r="834" spans="1:22" s="33" customFormat="1" ht="25.5" hidden="1">
      <c r="A834" s="294" t="s">
        <v>1087</v>
      </c>
      <c s="36" t="s">
        <v>547</v>
      </c>
      <c s="36" t="s">
        <v>421</v>
      </c>
      <c s="36" t="s">
        <v>423</v>
      </c>
      <c s="87" t="s">
        <v>1088</v>
      </c>
      <c s="42"/>
      <c s="39">
        <f t="shared" si="387" ref="G834:S834">G835</f>
        <v>0</v>
      </c>
      <c s="35">
        <f t="shared" si="387"/>
        <v>0</v>
      </c>
      <c s="35">
        <f t="shared" si="387"/>
        <v>0</v>
      </c>
      <c s="170">
        <f t="shared" si="387"/>
        <v>0</v>
      </c>
      <c s="218">
        <f t="shared" si="387"/>
        <v>0</v>
      </c>
      <c s="216">
        <f t="shared" si="387"/>
        <v>0</v>
      </c>
      <c s="216">
        <f t="shared" si="387"/>
        <v>0</v>
      </c>
      <c s="216">
        <f t="shared" si="387"/>
        <v>0</v>
      </c>
      <c s="219">
        <f t="shared" si="387"/>
        <v>0</v>
      </c>
      <c s="216">
        <f t="shared" si="387"/>
        <v>0</v>
      </c>
      <c s="306">
        <f t="shared" si="387"/>
        <v>0</v>
      </c>
      <c s="216">
        <f t="shared" si="387"/>
        <v>0</v>
      </c>
      <c s="306">
        <f t="shared" si="387"/>
        <v>0</v>
      </c>
      <c s="31"/>
      <c s="32"/>
      <c s="32"/>
    </row>
    <row r="835" spans="1:22" s="33" customFormat="1" ht="12.75" hidden="1">
      <c r="A835" s="294" t="s">
        <v>705</v>
      </c>
      <c s="36" t="s">
        <v>547</v>
      </c>
      <c s="36" t="s">
        <v>421</v>
      </c>
      <c s="36" t="s">
        <v>423</v>
      </c>
      <c s="87" t="s">
        <v>1088</v>
      </c>
      <c s="42" t="s">
        <v>706</v>
      </c>
      <c s="82"/>
      <c s="83"/>
      <c s="35">
        <f>G835+H835</f>
        <v>0</v>
      </c>
      <c s="186"/>
      <c s="218">
        <f>I835+J835</f>
        <v>0</v>
      </c>
      <c s="252"/>
      <c s="216">
        <f>K835+L835</f>
        <v>0</v>
      </c>
      <c s="252"/>
      <c s="219">
        <f>K835+N835</f>
        <v>0</v>
      </c>
      <c s="252"/>
      <c s="306">
        <f>M835+P835</f>
        <v>0</v>
      </c>
      <c s="252"/>
      <c s="306">
        <f>O835+R835</f>
        <v>0</v>
      </c>
      <c s="31"/>
      <c s="32"/>
      <c s="32"/>
    </row>
    <row r="836" spans="1:22" s="33" customFormat="1" ht="25.5" hidden="1">
      <c r="A836" s="294" t="s">
        <v>1089</v>
      </c>
      <c s="36" t="s">
        <v>547</v>
      </c>
      <c s="36" t="s">
        <v>421</v>
      </c>
      <c s="36" t="s">
        <v>423</v>
      </c>
      <c s="87" t="s">
        <v>1090</v>
      </c>
      <c s="42"/>
      <c s="39">
        <f t="shared" si="388" ref="G836:S836">G837</f>
        <v>0</v>
      </c>
      <c s="35">
        <f t="shared" si="388"/>
        <v>0</v>
      </c>
      <c s="35">
        <f t="shared" si="388"/>
        <v>0</v>
      </c>
      <c s="170">
        <f t="shared" si="388"/>
        <v>0</v>
      </c>
      <c s="218">
        <f t="shared" si="388"/>
        <v>0</v>
      </c>
      <c s="216">
        <f t="shared" si="388"/>
        <v>0</v>
      </c>
      <c s="216">
        <f t="shared" si="388"/>
        <v>0</v>
      </c>
      <c s="216">
        <f t="shared" si="388"/>
        <v>0</v>
      </c>
      <c s="219">
        <f t="shared" si="388"/>
        <v>0</v>
      </c>
      <c s="216">
        <f t="shared" si="388"/>
        <v>0</v>
      </c>
      <c s="306">
        <f t="shared" si="388"/>
        <v>0</v>
      </c>
      <c s="216">
        <f t="shared" si="388"/>
        <v>0</v>
      </c>
      <c s="306">
        <f t="shared" si="388"/>
        <v>0</v>
      </c>
      <c s="31"/>
      <c s="32"/>
      <c s="32"/>
    </row>
    <row r="837" spans="1:22" s="33" customFormat="1" ht="12.75" hidden="1">
      <c r="A837" s="294" t="s">
        <v>705</v>
      </c>
      <c s="36" t="s">
        <v>547</v>
      </c>
      <c s="36" t="s">
        <v>421</v>
      </c>
      <c s="36" t="s">
        <v>423</v>
      </c>
      <c s="87" t="s">
        <v>1090</v>
      </c>
      <c s="42" t="s">
        <v>706</v>
      </c>
      <c s="82"/>
      <c s="83"/>
      <c s="35">
        <f>G837+H837</f>
        <v>0</v>
      </c>
      <c s="186"/>
      <c s="218">
        <f>I837+J837</f>
        <v>0</v>
      </c>
      <c s="252"/>
      <c s="216">
        <f>K837+L837</f>
        <v>0</v>
      </c>
      <c s="252"/>
      <c s="219">
        <f>K837+N837</f>
        <v>0</v>
      </c>
      <c s="252"/>
      <c s="306">
        <f>M837+P837</f>
        <v>0</v>
      </c>
      <c s="252"/>
      <c s="306">
        <f>O837+R837</f>
        <v>0</v>
      </c>
      <c s="31"/>
      <c s="32"/>
      <c s="32"/>
    </row>
    <row r="838" spans="1:22" s="33" customFormat="1" ht="38.25" hidden="1">
      <c r="A838" s="294" t="s">
        <v>1091</v>
      </c>
      <c s="36" t="s">
        <v>547</v>
      </c>
      <c s="36" t="s">
        <v>421</v>
      </c>
      <c s="36" t="s">
        <v>423</v>
      </c>
      <c s="87" t="s">
        <v>1092</v>
      </c>
      <c s="42"/>
      <c s="39">
        <f t="shared" si="389" ref="G838:S838">G839</f>
        <v>0</v>
      </c>
      <c s="35">
        <f t="shared" si="389"/>
        <v>0</v>
      </c>
      <c s="35">
        <f t="shared" si="389"/>
        <v>0</v>
      </c>
      <c s="170">
        <f t="shared" si="389"/>
        <v>0</v>
      </c>
      <c s="218">
        <f t="shared" si="389"/>
        <v>0</v>
      </c>
      <c s="216">
        <f t="shared" si="389"/>
        <v>0</v>
      </c>
      <c s="216">
        <f t="shared" si="389"/>
        <v>0</v>
      </c>
      <c s="216">
        <f t="shared" si="389"/>
        <v>0</v>
      </c>
      <c s="219">
        <f t="shared" si="389"/>
        <v>0</v>
      </c>
      <c s="216">
        <f t="shared" si="389"/>
        <v>0</v>
      </c>
      <c s="306">
        <f t="shared" si="389"/>
        <v>0</v>
      </c>
      <c s="216">
        <f t="shared" si="389"/>
        <v>0</v>
      </c>
      <c s="306">
        <f t="shared" si="389"/>
        <v>0</v>
      </c>
      <c s="31"/>
      <c s="32"/>
      <c s="32"/>
    </row>
    <row r="839" spans="1:22" s="33" customFormat="1" ht="12.75" hidden="1">
      <c r="A839" s="294" t="s">
        <v>1058</v>
      </c>
      <c s="36" t="s">
        <v>547</v>
      </c>
      <c s="36" t="s">
        <v>421</v>
      </c>
      <c s="36" t="s">
        <v>423</v>
      </c>
      <c s="87" t="s">
        <v>1092</v>
      </c>
      <c s="42" t="s">
        <v>1059</v>
      </c>
      <c s="82"/>
      <c s="83"/>
      <c s="35">
        <f>G839+H839</f>
        <v>0</v>
      </c>
      <c s="186"/>
      <c s="218">
        <f>I839+J839</f>
        <v>0</v>
      </c>
      <c s="252"/>
      <c s="216">
        <f>K839+L839</f>
        <v>0</v>
      </c>
      <c s="252"/>
      <c s="219">
        <f>K839+N839</f>
        <v>0</v>
      </c>
      <c s="252"/>
      <c s="306">
        <f>M839+P839</f>
        <v>0</v>
      </c>
      <c s="252"/>
      <c s="306">
        <f>O839+R839</f>
        <v>0</v>
      </c>
      <c s="31"/>
      <c s="32"/>
      <c s="32"/>
    </row>
    <row r="840" spans="1:22" s="33" customFormat="1" ht="15.95" customHeight="1" hidden="1">
      <c r="A840" s="294" t="s">
        <v>1093</v>
      </c>
      <c s="36" t="s">
        <v>547</v>
      </c>
      <c s="36" t="s">
        <v>421</v>
      </c>
      <c s="36" t="s">
        <v>423</v>
      </c>
      <c s="87" t="s">
        <v>1094</v>
      </c>
      <c s="42"/>
      <c s="39">
        <f t="shared" si="390" ref="G840:S840">G841</f>
        <v>0</v>
      </c>
      <c s="35">
        <f t="shared" si="390"/>
        <v>0</v>
      </c>
      <c s="35">
        <f t="shared" si="390"/>
        <v>0</v>
      </c>
      <c s="170">
        <f t="shared" si="390"/>
        <v>0</v>
      </c>
      <c s="218">
        <f t="shared" si="390"/>
        <v>0</v>
      </c>
      <c s="216">
        <f t="shared" si="390"/>
        <v>0</v>
      </c>
      <c s="216">
        <f t="shared" si="390"/>
        <v>0</v>
      </c>
      <c s="216">
        <f t="shared" si="390"/>
        <v>0</v>
      </c>
      <c s="219">
        <f t="shared" si="390"/>
        <v>0</v>
      </c>
      <c s="216">
        <f t="shared" si="390"/>
        <v>0</v>
      </c>
      <c s="306">
        <f t="shared" si="390"/>
        <v>0</v>
      </c>
      <c s="216">
        <f t="shared" si="390"/>
        <v>0</v>
      </c>
      <c s="306">
        <f t="shared" si="390"/>
        <v>0</v>
      </c>
      <c s="31"/>
      <c s="32"/>
      <c s="32"/>
    </row>
    <row r="841" spans="1:22" s="33" customFormat="1" ht="12.75" hidden="1">
      <c r="A841" s="294" t="s">
        <v>213</v>
      </c>
      <c s="36" t="s">
        <v>547</v>
      </c>
      <c s="36" t="s">
        <v>421</v>
      </c>
      <c s="36" t="s">
        <v>423</v>
      </c>
      <c s="87" t="s">
        <v>1094</v>
      </c>
      <c s="42" t="s">
        <v>227</v>
      </c>
      <c s="82"/>
      <c s="83"/>
      <c s="35">
        <f>G841+H841</f>
        <v>0</v>
      </c>
      <c s="186"/>
      <c s="218">
        <f>I841+J841</f>
        <v>0</v>
      </c>
      <c s="252"/>
      <c s="216">
        <f>K841+L841</f>
        <v>0</v>
      </c>
      <c s="252"/>
      <c s="219">
        <f>K841+N841</f>
        <v>0</v>
      </c>
      <c s="252"/>
      <c s="306">
        <f>M841+P841</f>
        <v>0</v>
      </c>
      <c s="252"/>
      <c s="306">
        <f>O841+R841</f>
        <v>0</v>
      </c>
      <c s="31"/>
      <c s="32"/>
      <c s="32"/>
    </row>
    <row r="842" spans="1:22" s="33" customFormat="1" ht="25.5" hidden="1">
      <c r="A842" s="294" t="s">
        <v>1095</v>
      </c>
      <c s="36" t="s">
        <v>547</v>
      </c>
      <c s="36" t="s">
        <v>421</v>
      </c>
      <c s="36" t="s">
        <v>423</v>
      </c>
      <c s="87" t="s">
        <v>1096</v>
      </c>
      <c s="42"/>
      <c s="39">
        <f t="shared" si="391" ref="G842:S842">G843</f>
        <v>0</v>
      </c>
      <c s="35">
        <f t="shared" si="391"/>
        <v>0</v>
      </c>
      <c s="35">
        <f t="shared" si="391"/>
        <v>0</v>
      </c>
      <c s="170">
        <f t="shared" si="391"/>
        <v>0</v>
      </c>
      <c s="218">
        <f t="shared" si="391"/>
        <v>0</v>
      </c>
      <c s="216">
        <f t="shared" si="391"/>
        <v>0</v>
      </c>
      <c s="216">
        <f t="shared" si="391"/>
        <v>0</v>
      </c>
      <c s="216">
        <f t="shared" si="391"/>
        <v>0</v>
      </c>
      <c s="219">
        <f t="shared" si="391"/>
        <v>0</v>
      </c>
      <c s="216">
        <f t="shared" si="391"/>
        <v>0</v>
      </c>
      <c s="306">
        <f t="shared" si="391"/>
        <v>0</v>
      </c>
      <c s="216">
        <f t="shared" si="391"/>
        <v>0</v>
      </c>
      <c s="306">
        <f t="shared" si="391"/>
        <v>0</v>
      </c>
      <c s="31"/>
      <c s="32"/>
      <c s="32"/>
    </row>
    <row r="843" spans="1:22" s="33" customFormat="1" ht="12.75" hidden="1">
      <c r="A843" s="294" t="s">
        <v>1058</v>
      </c>
      <c s="36" t="s">
        <v>547</v>
      </c>
      <c s="36" t="s">
        <v>421</v>
      </c>
      <c s="36" t="s">
        <v>423</v>
      </c>
      <c s="87" t="s">
        <v>1096</v>
      </c>
      <c s="42" t="s">
        <v>1059</v>
      </c>
      <c s="82"/>
      <c s="83"/>
      <c s="35">
        <f>G843+H843</f>
        <v>0</v>
      </c>
      <c s="186"/>
      <c s="218">
        <f>I843+J843</f>
        <v>0</v>
      </c>
      <c s="252"/>
      <c s="216">
        <f>K843+L843</f>
        <v>0</v>
      </c>
      <c s="252"/>
      <c s="219">
        <f>K843+N843</f>
        <v>0</v>
      </c>
      <c s="252"/>
      <c s="306">
        <f>M843+P843</f>
        <v>0</v>
      </c>
      <c s="252"/>
      <c s="306">
        <f>O843+R843</f>
        <v>0</v>
      </c>
      <c s="31"/>
      <c s="32"/>
      <c s="32"/>
    </row>
    <row r="844" spans="1:22" s="33" customFormat="1" ht="12.75" hidden="1">
      <c r="A844" s="294" t="s">
        <v>1097</v>
      </c>
      <c s="36" t="s">
        <v>547</v>
      </c>
      <c s="36" t="s">
        <v>421</v>
      </c>
      <c s="36" t="s">
        <v>423</v>
      </c>
      <c s="87" t="s">
        <v>1098</v>
      </c>
      <c s="42"/>
      <c s="39">
        <f t="shared" si="392" ref="G844:S844">G845</f>
        <v>0</v>
      </c>
      <c s="35">
        <f t="shared" si="392"/>
        <v>0</v>
      </c>
      <c s="35">
        <f t="shared" si="392"/>
        <v>0</v>
      </c>
      <c s="170">
        <f t="shared" si="392"/>
        <v>0</v>
      </c>
      <c s="218">
        <f t="shared" si="392"/>
        <v>0</v>
      </c>
      <c s="216">
        <f t="shared" si="392"/>
        <v>0</v>
      </c>
      <c s="216">
        <f t="shared" si="392"/>
        <v>0</v>
      </c>
      <c s="216">
        <f t="shared" si="392"/>
        <v>0</v>
      </c>
      <c s="219">
        <f t="shared" si="392"/>
        <v>0</v>
      </c>
      <c s="216">
        <f t="shared" si="392"/>
        <v>0</v>
      </c>
      <c s="306">
        <f t="shared" si="392"/>
        <v>0</v>
      </c>
      <c s="216">
        <f t="shared" si="392"/>
        <v>0</v>
      </c>
      <c s="306">
        <f t="shared" si="392"/>
        <v>0</v>
      </c>
      <c s="31"/>
      <c s="32"/>
      <c s="32"/>
    </row>
    <row r="845" spans="1:22" s="33" customFormat="1" ht="12.75" hidden="1">
      <c r="A845" s="292" t="s">
        <v>705</v>
      </c>
      <c s="36" t="s">
        <v>547</v>
      </c>
      <c s="36" t="s">
        <v>421</v>
      </c>
      <c s="36" t="s">
        <v>423</v>
      </c>
      <c s="87" t="s">
        <v>1098</v>
      </c>
      <c s="42" t="s">
        <v>706</v>
      </c>
      <c s="82"/>
      <c s="83"/>
      <c s="35">
        <f>G845+H845</f>
        <v>0</v>
      </c>
      <c s="186"/>
      <c s="218">
        <f>I845+J845</f>
        <v>0</v>
      </c>
      <c s="252"/>
      <c s="216">
        <f>K845+L845</f>
        <v>0</v>
      </c>
      <c s="252"/>
      <c s="219">
        <f>K845+N845</f>
        <v>0</v>
      </c>
      <c s="252"/>
      <c s="306">
        <f>M845+P845</f>
        <v>0</v>
      </c>
      <c s="252"/>
      <c s="306">
        <f>O845+R845</f>
        <v>0</v>
      </c>
      <c s="31"/>
      <c s="32"/>
      <c s="32"/>
    </row>
    <row r="846" spans="1:22" s="33" customFormat="1" ht="12.75" hidden="1">
      <c r="A846" s="292" t="s">
        <v>1099</v>
      </c>
      <c s="36" t="s">
        <v>547</v>
      </c>
      <c s="36" t="s">
        <v>421</v>
      </c>
      <c s="36" t="s">
        <v>423</v>
      </c>
      <c s="87" t="s">
        <v>1100</v>
      </c>
      <c s="42"/>
      <c s="39">
        <f t="shared" si="393" ref="G846:S846">G847</f>
        <v>0</v>
      </c>
      <c s="35">
        <f t="shared" si="393"/>
        <v>0</v>
      </c>
      <c s="35">
        <f t="shared" si="393"/>
        <v>0</v>
      </c>
      <c s="170">
        <f t="shared" si="393"/>
        <v>0</v>
      </c>
      <c s="218">
        <f t="shared" si="393"/>
        <v>0</v>
      </c>
      <c s="216">
        <f t="shared" si="393"/>
        <v>0</v>
      </c>
      <c s="216">
        <f t="shared" si="393"/>
        <v>0</v>
      </c>
      <c s="216">
        <f t="shared" si="393"/>
        <v>0</v>
      </c>
      <c s="219">
        <f t="shared" si="393"/>
        <v>0</v>
      </c>
      <c s="216">
        <f t="shared" si="393"/>
        <v>0</v>
      </c>
      <c s="306">
        <f t="shared" si="393"/>
        <v>0</v>
      </c>
      <c s="216">
        <f t="shared" si="393"/>
        <v>0</v>
      </c>
      <c s="306">
        <f t="shared" si="393"/>
        <v>0</v>
      </c>
      <c s="31"/>
      <c s="32"/>
      <c s="32"/>
    </row>
    <row r="847" spans="1:22" s="33" customFormat="1" ht="12.75" hidden="1">
      <c r="A847" s="292" t="s">
        <v>1058</v>
      </c>
      <c s="36" t="s">
        <v>547</v>
      </c>
      <c s="36" t="s">
        <v>421</v>
      </c>
      <c s="36" t="s">
        <v>423</v>
      </c>
      <c s="87" t="s">
        <v>1100</v>
      </c>
      <c s="42" t="s">
        <v>1059</v>
      </c>
      <c s="82"/>
      <c s="83"/>
      <c s="35">
        <f>G847+H847</f>
        <v>0</v>
      </c>
      <c s="186"/>
      <c s="218">
        <f>I847+J847</f>
        <v>0</v>
      </c>
      <c s="252"/>
      <c s="216">
        <f>K847+L847</f>
        <v>0</v>
      </c>
      <c s="252"/>
      <c s="219">
        <f>K847+N847</f>
        <v>0</v>
      </c>
      <c s="252"/>
      <c s="306">
        <f>M847+P847</f>
        <v>0</v>
      </c>
      <c s="252"/>
      <c s="306">
        <f>O847+R847</f>
        <v>0</v>
      </c>
      <c s="31"/>
      <c s="32"/>
      <c s="32"/>
    </row>
    <row r="848" spans="1:22" s="33" customFormat="1" ht="12.75" hidden="1">
      <c r="A848" s="292" t="s">
        <v>849</v>
      </c>
      <c s="36" t="s">
        <v>547</v>
      </c>
      <c s="36" t="s">
        <v>421</v>
      </c>
      <c s="36" t="s">
        <v>423</v>
      </c>
      <c s="87" t="s">
        <v>1101</v>
      </c>
      <c s="42"/>
      <c s="39">
        <f t="shared" si="394" ref="G848:O848">G849+G851+G850</f>
        <v>0</v>
      </c>
      <c s="35">
        <f t="shared" si="394"/>
        <v>0</v>
      </c>
      <c s="35">
        <f t="shared" si="394"/>
        <v>0</v>
      </c>
      <c s="170">
        <f t="shared" si="394"/>
        <v>0</v>
      </c>
      <c s="218">
        <f t="shared" si="394"/>
        <v>0</v>
      </c>
      <c s="216">
        <f>L849+L851+L850</f>
        <v>0</v>
      </c>
      <c s="216">
        <f>M849+M851+M850</f>
        <v>0</v>
      </c>
      <c s="216">
        <f t="shared" si="394"/>
        <v>0</v>
      </c>
      <c s="219">
        <f t="shared" si="394"/>
        <v>0</v>
      </c>
      <c s="216">
        <f>P849+P851+P850</f>
        <v>0</v>
      </c>
      <c s="306">
        <f>Q849+Q851+Q850</f>
        <v>0</v>
      </c>
      <c s="216">
        <f>R849+R851+R850</f>
        <v>0</v>
      </c>
      <c s="306">
        <f>S849+S851+S850</f>
        <v>0</v>
      </c>
      <c s="31"/>
      <c s="32"/>
      <c s="32"/>
    </row>
    <row r="849" spans="1:22" s="33" customFormat="1" ht="12.75" hidden="1">
      <c r="A849" s="292" t="s">
        <v>851</v>
      </c>
      <c s="36" t="s">
        <v>547</v>
      </c>
      <c s="36" t="s">
        <v>421</v>
      </c>
      <c s="36" t="s">
        <v>423</v>
      </c>
      <c s="87" t="s">
        <v>1102</v>
      </c>
      <c s="42" t="s">
        <v>852</v>
      </c>
      <c s="82"/>
      <c s="83"/>
      <c s="35">
        <f>G849+H849</f>
        <v>0</v>
      </c>
      <c s="186"/>
      <c s="218">
        <f>I849+J849</f>
        <v>0</v>
      </c>
      <c s="252"/>
      <c s="216">
        <f>K849+L849</f>
        <v>0</v>
      </c>
      <c s="252"/>
      <c s="219">
        <f>K849+N849</f>
        <v>0</v>
      </c>
      <c s="252"/>
      <c s="306">
        <f>M849+P849</f>
        <v>0</v>
      </c>
      <c s="252"/>
      <c s="306">
        <f>O849+R849</f>
        <v>0</v>
      </c>
      <c s="31"/>
      <c s="32"/>
      <c s="32"/>
    </row>
    <row r="850" spans="1:22" s="33" customFormat="1" ht="12.75" hidden="1">
      <c r="A850" s="292" t="s">
        <v>853</v>
      </c>
      <c s="36" t="s">
        <v>547</v>
      </c>
      <c s="36" t="s">
        <v>421</v>
      </c>
      <c s="36" t="s">
        <v>423</v>
      </c>
      <c s="36" t="s">
        <v>1038</v>
      </c>
      <c s="42" t="s">
        <v>854</v>
      </c>
      <c s="82"/>
      <c s="83"/>
      <c s="35">
        <f>G850+H850</f>
        <v>0</v>
      </c>
      <c s="186"/>
      <c s="218">
        <f>I850+J850</f>
        <v>0</v>
      </c>
      <c s="252"/>
      <c s="216">
        <f>K850+L850</f>
        <v>0</v>
      </c>
      <c s="252"/>
      <c s="219">
        <f>K850+N850</f>
        <v>0</v>
      </c>
      <c s="252"/>
      <c s="306">
        <f>M850+P850</f>
        <v>0</v>
      </c>
      <c s="252"/>
      <c s="306">
        <f>O850+R850</f>
        <v>0</v>
      </c>
      <c s="31"/>
      <c s="32"/>
      <c s="32"/>
    </row>
    <row r="851" spans="1:22" s="33" customFormat="1" ht="25.5" hidden="1">
      <c r="A851" s="292" t="s">
        <v>1047</v>
      </c>
      <c s="36" t="s">
        <v>547</v>
      </c>
      <c s="36" t="s">
        <v>421</v>
      </c>
      <c s="36" t="s">
        <v>423</v>
      </c>
      <c s="87" t="s">
        <v>1103</v>
      </c>
      <c s="42"/>
      <c s="39">
        <f t="shared" si="395" ref="G851:S851">G852</f>
        <v>0</v>
      </c>
      <c s="35">
        <f t="shared" si="395"/>
        <v>0</v>
      </c>
      <c s="35">
        <f t="shared" si="395"/>
        <v>0</v>
      </c>
      <c s="170">
        <f t="shared" si="395"/>
        <v>0</v>
      </c>
      <c s="218">
        <f t="shared" si="395"/>
        <v>0</v>
      </c>
      <c s="216">
        <f t="shared" si="395"/>
        <v>0</v>
      </c>
      <c s="216">
        <f t="shared" si="395"/>
        <v>0</v>
      </c>
      <c s="216">
        <f t="shared" si="395"/>
        <v>0</v>
      </c>
      <c s="219">
        <f t="shared" si="395"/>
        <v>0</v>
      </c>
      <c s="216">
        <f t="shared" si="395"/>
        <v>0</v>
      </c>
      <c s="306">
        <f t="shared" si="395"/>
        <v>0</v>
      </c>
      <c s="216">
        <f t="shared" si="395"/>
        <v>0</v>
      </c>
      <c s="306">
        <f t="shared" si="395"/>
        <v>0</v>
      </c>
      <c s="31"/>
      <c s="32"/>
      <c s="32"/>
    </row>
    <row r="852" spans="1:22" s="33" customFormat="1" ht="12.75" hidden="1">
      <c r="A852" s="292" t="s">
        <v>851</v>
      </c>
      <c s="36" t="s">
        <v>547</v>
      </c>
      <c s="36" t="s">
        <v>421</v>
      </c>
      <c s="36" t="s">
        <v>423</v>
      </c>
      <c s="87" t="s">
        <v>1103</v>
      </c>
      <c s="42" t="s">
        <v>852</v>
      </c>
      <c s="82"/>
      <c s="83"/>
      <c s="35">
        <f>G852+H852</f>
        <v>0</v>
      </c>
      <c s="186"/>
      <c s="218">
        <f>I852+J852</f>
        <v>0</v>
      </c>
      <c s="252"/>
      <c s="216">
        <f>K852+L852</f>
        <v>0</v>
      </c>
      <c s="252"/>
      <c s="219">
        <f>K852+N852</f>
        <v>0</v>
      </c>
      <c s="252"/>
      <c s="306">
        <f>M852+P852</f>
        <v>0</v>
      </c>
      <c s="252"/>
      <c s="306">
        <f>O852+R852</f>
        <v>0</v>
      </c>
      <c s="31"/>
      <c s="32"/>
      <c s="32"/>
    </row>
    <row r="853" spans="1:22" s="33" customFormat="1" ht="12.75" hidden="1">
      <c r="A853" s="291" t="s">
        <v>654</v>
      </c>
      <c s="34" t="s">
        <v>547</v>
      </c>
      <c s="34">
        <v>11</v>
      </c>
      <c s="34"/>
      <c s="34"/>
      <c s="42"/>
      <c s="39">
        <f t="shared" si="396" ref="G853:S854">G854</f>
        <v>0</v>
      </c>
      <c s="35">
        <f t="shared" si="396"/>
        <v>0</v>
      </c>
      <c s="35">
        <f t="shared" si="396"/>
        <v>0</v>
      </c>
      <c s="170">
        <f t="shared" si="396"/>
        <v>0</v>
      </c>
      <c s="218">
        <f t="shared" si="396"/>
        <v>0</v>
      </c>
      <c s="216">
        <f t="shared" si="396"/>
        <v>0</v>
      </c>
      <c s="216">
        <f t="shared" si="396"/>
        <v>0</v>
      </c>
      <c s="216">
        <f t="shared" si="396"/>
        <v>0</v>
      </c>
      <c s="219">
        <f t="shared" si="396"/>
        <v>0</v>
      </c>
      <c s="216">
        <f t="shared" si="396"/>
        <v>0</v>
      </c>
      <c s="306">
        <f t="shared" si="396"/>
        <v>0</v>
      </c>
      <c s="216">
        <f t="shared" si="396"/>
        <v>0</v>
      </c>
      <c s="306">
        <f t="shared" si="396"/>
        <v>0</v>
      </c>
      <c s="31"/>
      <c s="32"/>
      <c s="32"/>
    </row>
    <row r="854" spans="1:22" s="33" customFormat="1" ht="25.5" hidden="1">
      <c r="A854" s="291" t="s">
        <v>824</v>
      </c>
      <c s="34" t="s">
        <v>547</v>
      </c>
      <c s="34">
        <v>11</v>
      </c>
      <c s="34" t="s">
        <v>417</v>
      </c>
      <c s="34"/>
      <c s="88"/>
      <c s="39">
        <f t="shared" si="396"/>
        <v>0</v>
      </c>
      <c s="35">
        <f t="shared" si="396"/>
        <v>0</v>
      </c>
      <c s="35">
        <f t="shared" si="396"/>
        <v>0</v>
      </c>
      <c s="170">
        <f t="shared" si="396"/>
        <v>0</v>
      </c>
      <c s="218">
        <f t="shared" si="396"/>
        <v>0</v>
      </c>
      <c s="216">
        <f t="shared" si="396"/>
        <v>0</v>
      </c>
      <c s="216">
        <f t="shared" si="396"/>
        <v>0</v>
      </c>
      <c s="216">
        <f t="shared" si="396"/>
        <v>0</v>
      </c>
      <c s="219">
        <f t="shared" si="396"/>
        <v>0</v>
      </c>
      <c s="216">
        <f t="shared" si="396"/>
        <v>0</v>
      </c>
      <c s="306">
        <f t="shared" si="396"/>
        <v>0</v>
      </c>
      <c s="216">
        <f t="shared" si="396"/>
        <v>0</v>
      </c>
      <c s="306">
        <f t="shared" si="396"/>
        <v>0</v>
      </c>
      <c s="31"/>
      <c s="32"/>
      <c s="32"/>
    </row>
    <row r="855" spans="1:22" s="33" customFormat="1" ht="12.75" hidden="1">
      <c r="A855" s="291" t="s">
        <v>616</v>
      </c>
      <c s="36" t="s">
        <v>547</v>
      </c>
      <c s="36">
        <v>11</v>
      </c>
      <c s="36" t="s">
        <v>417</v>
      </c>
      <c s="87" t="s">
        <v>617</v>
      </c>
      <c s="88"/>
      <c s="39">
        <f t="shared" si="397" ref="G855:S856">G856</f>
        <v>0</v>
      </c>
      <c s="35">
        <f t="shared" si="397"/>
        <v>0</v>
      </c>
      <c s="35">
        <f t="shared" si="397"/>
        <v>0</v>
      </c>
      <c s="170">
        <f t="shared" si="397"/>
        <v>0</v>
      </c>
      <c s="218">
        <f t="shared" si="397"/>
        <v>0</v>
      </c>
      <c s="216">
        <f t="shared" si="397"/>
        <v>0</v>
      </c>
      <c s="216">
        <f t="shared" si="397"/>
        <v>0</v>
      </c>
      <c s="216">
        <f t="shared" si="397"/>
        <v>0</v>
      </c>
      <c s="219">
        <f t="shared" si="397"/>
        <v>0</v>
      </c>
      <c s="216">
        <f t="shared" si="397"/>
        <v>0</v>
      </c>
      <c s="306">
        <f t="shared" si="397"/>
        <v>0</v>
      </c>
      <c s="216">
        <f t="shared" si="397"/>
        <v>0</v>
      </c>
      <c s="306">
        <f t="shared" si="397"/>
        <v>0</v>
      </c>
      <c s="31"/>
      <c s="32"/>
      <c s="32"/>
    </row>
    <row r="856" spans="1:22" s="33" customFormat="1" ht="25.5" hidden="1">
      <c r="A856" s="292" t="s">
        <v>1104</v>
      </c>
      <c s="36" t="s">
        <v>547</v>
      </c>
      <c s="36">
        <v>11</v>
      </c>
      <c s="36" t="s">
        <v>417</v>
      </c>
      <c s="87" t="s">
        <v>1038</v>
      </c>
      <c s="42"/>
      <c s="39">
        <f t="shared" si="397"/>
        <v>0</v>
      </c>
      <c s="35">
        <f t="shared" si="397"/>
        <v>0</v>
      </c>
      <c s="35">
        <f t="shared" si="397"/>
        <v>0</v>
      </c>
      <c s="170">
        <f t="shared" si="397"/>
        <v>0</v>
      </c>
      <c s="218">
        <f t="shared" si="397"/>
        <v>0</v>
      </c>
      <c s="216">
        <f t="shared" si="397"/>
        <v>0</v>
      </c>
      <c s="216">
        <f t="shared" si="397"/>
        <v>0</v>
      </c>
      <c s="216">
        <f t="shared" si="397"/>
        <v>0</v>
      </c>
      <c s="219">
        <f t="shared" si="397"/>
        <v>0</v>
      </c>
      <c s="216">
        <f t="shared" si="397"/>
        <v>0</v>
      </c>
      <c s="306">
        <f t="shared" si="397"/>
        <v>0</v>
      </c>
      <c s="216">
        <f t="shared" si="397"/>
        <v>0</v>
      </c>
      <c s="306">
        <f t="shared" si="397"/>
        <v>0</v>
      </c>
      <c s="31"/>
      <c s="32"/>
      <c s="32"/>
    </row>
    <row r="857" spans="1:22" s="33" customFormat="1" ht="25.5" hidden="1">
      <c r="A857" s="292" t="s">
        <v>1105</v>
      </c>
      <c s="36" t="s">
        <v>547</v>
      </c>
      <c s="36">
        <v>11</v>
      </c>
      <c s="36" t="s">
        <v>417</v>
      </c>
      <c s="87" t="s">
        <v>1106</v>
      </c>
      <c s="42"/>
      <c s="82">
        <f t="shared" si="398" ref="G857:O857">G858+G859</f>
        <v>0</v>
      </c>
      <c s="83">
        <f t="shared" si="398"/>
        <v>0</v>
      </c>
      <c s="83">
        <f t="shared" si="398"/>
        <v>0</v>
      </c>
      <c s="186">
        <f t="shared" si="398"/>
        <v>0</v>
      </c>
      <c s="255">
        <f t="shared" si="398"/>
        <v>0</v>
      </c>
      <c s="252">
        <f>L858+L859</f>
        <v>0</v>
      </c>
      <c s="252">
        <f>M858+M859</f>
        <v>0</v>
      </c>
      <c s="252">
        <f t="shared" si="398"/>
        <v>0</v>
      </c>
      <c s="253">
        <f t="shared" si="398"/>
        <v>0</v>
      </c>
      <c s="252">
        <f>P858+P859</f>
        <v>0</v>
      </c>
      <c s="325">
        <f>Q858+Q859</f>
        <v>0</v>
      </c>
      <c s="252">
        <f>R858+R859</f>
        <v>0</v>
      </c>
      <c s="325">
        <f>S858+S859</f>
        <v>0</v>
      </c>
      <c s="31"/>
      <c s="32"/>
      <c s="32"/>
    </row>
    <row r="858" spans="1:22" s="33" customFormat="1" ht="25.5" hidden="1">
      <c r="A858" s="294" t="s">
        <v>1107</v>
      </c>
      <c s="36" t="s">
        <v>547</v>
      </c>
      <c s="81">
        <v>11</v>
      </c>
      <c s="36" t="s">
        <v>417</v>
      </c>
      <c s="87" t="s">
        <v>1106</v>
      </c>
      <c s="89" t="s">
        <v>1108</v>
      </c>
      <c s="39"/>
      <c s="35"/>
      <c s="35">
        <f>G858+H858</f>
        <v>0</v>
      </c>
      <c s="170"/>
      <c s="218">
        <f>I858+J858</f>
        <v>0</v>
      </c>
      <c s="216"/>
      <c s="216">
        <f>K858+L858</f>
        <v>0</v>
      </c>
      <c s="216"/>
      <c s="219">
        <f>K858+N858</f>
        <v>0</v>
      </c>
      <c s="216"/>
      <c s="306">
        <f>M858+P858</f>
        <v>0</v>
      </c>
      <c s="216"/>
      <c s="306">
        <f>O858+R858</f>
        <v>0</v>
      </c>
      <c s="31"/>
      <c s="32"/>
      <c s="32"/>
    </row>
    <row r="859" spans="1:22" s="33" customFormat="1" ht="25.5" hidden="1">
      <c r="A859" s="292" t="s">
        <v>716</v>
      </c>
      <c s="36" t="s">
        <v>547</v>
      </c>
      <c s="36">
        <v>11</v>
      </c>
      <c s="36" t="s">
        <v>417</v>
      </c>
      <c s="87" t="s">
        <v>1106</v>
      </c>
      <c s="42" t="s">
        <v>717</v>
      </c>
      <c s="39"/>
      <c s="35"/>
      <c s="35">
        <f>G859+H859</f>
        <v>0</v>
      </c>
      <c s="170"/>
      <c s="218">
        <f>I859+J859</f>
        <v>0</v>
      </c>
      <c s="216"/>
      <c s="216">
        <f>K859+L859</f>
        <v>0</v>
      </c>
      <c s="216"/>
      <c s="219">
        <f>K859+N859</f>
        <v>0</v>
      </c>
      <c s="216"/>
      <c s="306">
        <f>M859+P859</f>
        <v>0</v>
      </c>
      <c s="216"/>
      <c s="306">
        <f>O859+R859</f>
        <v>0</v>
      </c>
      <c s="31"/>
      <c s="32"/>
      <c s="32"/>
    </row>
    <row r="860" spans="1:22" s="51" customFormat="1" ht="25.5" hidden="1">
      <c r="A860" s="297" t="s">
        <v>718</v>
      </c>
      <c s="54" t="s">
        <v>547</v>
      </c>
      <c s="54">
        <v>11</v>
      </c>
      <c s="54" t="s">
        <v>417</v>
      </c>
      <c s="90" t="s">
        <v>1106</v>
      </c>
      <c s="56" t="s">
        <v>717</v>
      </c>
      <c s="76"/>
      <c s="77"/>
      <c s="77">
        <f>G860+H860</f>
        <v>0</v>
      </c>
      <c s="187"/>
      <c s="256">
        <f>I860+J860</f>
        <v>0</v>
      </c>
      <c s="246"/>
      <c s="246">
        <f>K860+L860</f>
        <v>0</v>
      </c>
      <c s="246"/>
      <c s="254">
        <f>K860+N860</f>
        <v>0</v>
      </c>
      <c s="246"/>
      <c s="326">
        <f>M860+P860</f>
        <v>0</v>
      </c>
      <c s="246"/>
      <c s="326">
        <f>O860+R860</f>
        <v>0</v>
      </c>
      <c s="31"/>
      <c s="50"/>
      <c s="50"/>
    </row>
    <row r="861" spans="1:22" s="41" customFormat="1" ht="12.75">
      <c r="A861" s="292" t="s">
        <v>719</v>
      </c>
      <c s="36" t="s">
        <v>984</v>
      </c>
      <c s="36">
        <v>10</v>
      </c>
      <c s="36" t="s">
        <v>421</v>
      </c>
      <c s="36" t="s">
        <v>538</v>
      </c>
      <c s="42" t="s">
        <v>720</v>
      </c>
      <c s="35">
        <v>0</v>
      </c>
      <c s="35">
        <v>0</v>
      </c>
      <c s="35">
        <f>G861+H861</f>
        <v>0</v>
      </c>
      <c s="170">
        <v>0</v>
      </c>
      <c s="218">
        <f>I861+J861</f>
        <v>0</v>
      </c>
      <c s="216">
        <v>0</v>
      </c>
      <c s="216">
        <f>K861+L861</f>
        <v>0</v>
      </c>
      <c s="216">
        <v>16356.299999999999</v>
      </c>
      <c s="219">
        <f>K861+N861</f>
        <v>16356.299999999999</v>
      </c>
      <c s="224">
        <v>0</v>
      </c>
      <c s="306">
        <f>O861+P861</f>
        <v>16356.299999999999</v>
      </c>
      <c s="224">
        <v>0</v>
      </c>
      <c s="306">
        <f>Q861+R861</f>
        <v>16356.299999999999</v>
      </c>
      <c s="45" t="s">
        <v>486</v>
      </c>
      <c s="40">
        <v>938</v>
      </c>
      <c s="40" t="s">
        <v>721</v>
      </c>
    </row>
    <row r="862" spans="1:22" s="41" customFormat="1" ht="25.5">
      <c r="A862" s="292" t="s">
        <v>890</v>
      </c>
      <c s="36" t="s">
        <v>984</v>
      </c>
      <c s="36">
        <v>10</v>
      </c>
      <c s="36" t="s">
        <v>421</v>
      </c>
      <c s="86" t="s">
        <v>538</v>
      </c>
      <c s="331" t="s">
        <v>891</v>
      </c>
      <c s="35">
        <v>0</v>
      </c>
      <c s="35">
        <v>0</v>
      </c>
      <c s="35">
        <f>G862+H862</f>
        <v>0</v>
      </c>
      <c s="170">
        <v>0</v>
      </c>
      <c s="218">
        <f>I862+J862</f>
        <v>0</v>
      </c>
      <c s="216">
        <v>0</v>
      </c>
      <c s="216">
        <f>K862+L862</f>
        <v>0</v>
      </c>
      <c s="216">
        <v>0</v>
      </c>
      <c s="219">
        <f>K862+N862</f>
        <v>0</v>
      </c>
      <c s="216">
        <v>0</v>
      </c>
      <c s="306">
        <f>O862+P862</f>
        <v>0</v>
      </c>
      <c s="216">
        <v>0</v>
      </c>
      <c s="306">
        <f>Q862+R862</f>
        <v>0</v>
      </c>
      <c s="46" t="s">
        <v>486</v>
      </c>
      <c s="40">
        <v>938</v>
      </c>
      <c s="40" t="s">
        <v>721</v>
      </c>
    </row>
    <row r="863" spans="1:22" s="65" customFormat="1" ht="12.75">
      <c r="A863" s="291" t="s">
        <v>808</v>
      </c>
      <c s="34" t="s">
        <v>984</v>
      </c>
      <c s="34" t="s">
        <v>429</v>
      </c>
      <c s="34"/>
      <c s="336"/>
      <c s="337"/>
      <c s="62">
        <f>G864</f>
        <v>0</v>
      </c>
      <c s="63">
        <f t="shared" si="399" ref="H863:S864">H864</f>
        <v>0</v>
      </c>
      <c s="63">
        <f t="shared" si="399"/>
        <v>0</v>
      </c>
      <c s="179">
        <f t="shared" si="399"/>
        <v>350</v>
      </c>
      <c s="238">
        <f t="shared" si="399"/>
        <v>350</v>
      </c>
      <c s="237">
        <f t="shared" si="399"/>
        <v>0</v>
      </c>
      <c s="237">
        <f t="shared" si="399"/>
        <v>350</v>
      </c>
      <c s="237">
        <f t="shared" si="399"/>
        <v>350</v>
      </c>
      <c s="239">
        <f t="shared" si="399"/>
        <v>700</v>
      </c>
      <c s="237">
        <f t="shared" si="399"/>
        <v>0</v>
      </c>
      <c s="314">
        <f t="shared" si="399"/>
        <v>700</v>
      </c>
      <c s="237">
        <f t="shared" si="399"/>
        <v>0</v>
      </c>
      <c s="314">
        <f t="shared" si="399"/>
        <v>700</v>
      </c>
      <c s="31"/>
      <c s="64"/>
      <c s="64"/>
    </row>
    <row r="864" spans="1:22" s="41" customFormat="1" ht="12.75">
      <c r="A864" s="291" t="s">
        <v>816</v>
      </c>
      <c s="34" t="s">
        <v>984</v>
      </c>
      <c s="34" t="s">
        <v>429</v>
      </c>
      <c s="34" t="s">
        <v>414</v>
      </c>
      <c s="336"/>
      <c s="337"/>
      <c s="44">
        <f>G865</f>
        <v>0</v>
      </c>
      <c s="37">
        <f t="shared" si="399"/>
        <v>0</v>
      </c>
      <c s="37">
        <f t="shared" si="399"/>
        <v>0</v>
      </c>
      <c s="173">
        <f t="shared" si="399"/>
        <v>350</v>
      </c>
      <c s="222">
        <f t="shared" si="399"/>
        <v>350</v>
      </c>
      <c s="220">
        <f t="shared" si="399"/>
        <v>0</v>
      </c>
      <c s="220">
        <f t="shared" si="399"/>
        <v>350</v>
      </c>
      <c s="220">
        <f t="shared" si="399"/>
        <v>350</v>
      </c>
      <c s="223">
        <f t="shared" si="399"/>
        <v>700</v>
      </c>
      <c s="220">
        <f t="shared" si="399"/>
        <v>0</v>
      </c>
      <c s="312">
        <f t="shared" si="399"/>
        <v>700</v>
      </c>
      <c s="220">
        <f t="shared" si="399"/>
        <v>0</v>
      </c>
      <c s="312">
        <f t="shared" si="399"/>
        <v>700</v>
      </c>
      <c s="31"/>
      <c s="40"/>
      <c s="40"/>
    </row>
    <row r="865" spans="1:22" s="41" customFormat="1" ht="12.75">
      <c r="A865" s="292" t="s">
        <v>643</v>
      </c>
      <c s="36" t="s">
        <v>984</v>
      </c>
      <c s="36" t="s">
        <v>429</v>
      </c>
      <c s="36" t="s">
        <v>414</v>
      </c>
      <c s="328" t="s">
        <v>644</v>
      </c>
      <c s="331"/>
      <c s="44">
        <f>G868+G866</f>
        <v>0</v>
      </c>
      <c s="44">
        <f t="shared" si="400" ref="H865:O865">H868+H866</f>
        <v>0</v>
      </c>
      <c s="44">
        <f t="shared" si="400"/>
        <v>0</v>
      </c>
      <c s="181">
        <f t="shared" si="400"/>
        <v>350</v>
      </c>
      <c s="222">
        <f t="shared" si="400"/>
        <v>350</v>
      </c>
      <c s="227">
        <f>L868+L866</f>
        <v>0</v>
      </c>
      <c s="227">
        <f>M868+M866</f>
        <v>350</v>
      </c>
      <c s="227">
        <f t="shared" si="400"/>
        <v>350</v>
      </c>
      <c s="245">
        <f t="shared" si="400"/>
        <v>700</v>
      </c>
      <c s="227">
        <f>P868+P866</f>
        <v>0</v>
      </c>
      <c s="323">
        <f>Q868+Q866</f>
        <v>700</v>
      </c>
      <c s="227">
        <f>R868+R866</f>
        <v>0</v>
      </c>
      <c s="323">
        <f>S868+S866</f>
        <v>700</v>
      </c>
      <c s="31"/>
      <c s="40"/>
      <c s="40"/>
    </row>
    <row r="866" spans="1:22" s="41" customFormat="1" ht="25.5">
      <c r="A866" s="292" t="s">
        <v>864</v>
      </c>
      <c s="36" t="s">
        <v>984</v>
      </c>
      <c s="36" t="s">
        <v>429</v>
      </c>
      <c s="36" t="s">
        <v>414</v>
      </c>
      <c s="328" t="s">
        <v>356</v>
      </c>
      <c s="331"/>
      <c s="44">
        <f t="shared" si="401" ref="G866:S866">G867</f>
        <v>0</v>
      </c>
      <c s="44">
        <f t="shared" si="401"/>
        <v>0</v>
      </c>
      <c s="44">
        <f t="shared" si="401"/>
        <v>0</v>
      </c>
      <c s="181">
        <f t="shared" si="401"/>
        <v>0</v>
      </c>
      <c s="222">
        <f t="shared" si="401"/>
        <v>0</v>
      </c>
      <c s="227">
        <f t="shared" si="401"/>
        <v>0</v>
      </c>
      <c s="227">
        <f t="shared" si="401"/>
        <v>0</v>
      </c>
      <c s="227">
        <f t="shared" si="401"/>
        <v>700</v>
      </c>
      <c s="245">
        <f t="shared" si="401"/>
        <v>700</v>
      </c>
      <c s="227">
        <f t="shared" si="401"/>
        <v>0</v>
      </c>
      <c s="323">
        <f t="shared" si="401"/>
        <v>700</v>
      </c>
      <c s="227">
        <f t="shared" si="401"/>
        <v>0</v>
      </c>
      <c s="323">
        <f t="shared" si="401"/>
        <v>700</v>
      </c>
      <c s="31"/>
      <c s="40"/>
      <c s="40"/>
    </row>
    <row r="867" spans="1:22" s="41" customFormat="1" ht="25.5">
      <c r="A867" s="292" t="s">
        <v>684</v>
      </c>
      <c s="36" t="s">
        <v>984</v>
      </c>
      <c s="36" t="s">
        <v>429</v>
      </c>
      <c s="36" t="s">
        <v>414</v>
      </c>
      <c s="328" t="s">
        <v>356</v>
      </c>
      <c s="331" t="s">
        <v>685</v>
      </c>
      <c s="44">
        <v>0</v>
      </c>
      <c s="37">
        <v>0</v>
      </c>
      <c s="35">
        <f>G867+H867</f>
        <v>0</v>
      </c>
      <c s="181">
        <v>0</v>
      </c>
      <c s="218">
        <f>I867+J867</f>
        <v>0</v>
      </c>
      <c s="227">
        <v>0</v>
      </c>
      <c s="216">
        <f>K867+L867</f>
        <v>0</v>
      </c>
      <c s="227">
        <v>700</v>
      </c>
      <c s="219">
        <f>K867+N867</f>
        <v>700</v>
      </c>
      <c s="224">
        <v>0</v>
      </c>
      <c s="306">
        <f>O867+P867</f>
        <v>700</v>
      </c>
      <c s="224">
        <v>0</v>
      </c>
      <c s="306">
        <f>Q867+R867</f>
        <v>700</v>
      </c>
      <c s="31"/>
      <c s="40"/>
      <c s="40"/>
    </row>
    <row r="868" spans="1:22" s="41" customFormat="1" ht="38.25">
      <c r="A868" s="292" t="s">
        <v>882</v>
      </c>
      <c s="36" t="s">
        <v>984</v>
      </c>
      <c s="36" t="s">
        <v>429</v>
      </c>
      <c s="36" t="s">
        <v>414</v>
      </c>
      <c s="328" t="s">
        <v>356</v>
      </c>
      <c s="331"/>
      <c s="44">
        <f>G870</f>
        <v>0</v>
      </c>
      <c s="37">
        <f>H870</f>
        <v>0</v>
      </c>
      <c s="37">
        <f>I870</f>
        <v>0</v>
      </c>
      <c s="173">
        <f>J870</f>
        <v>350</v>
      </c>
      <c s="222">
        <f>K870+K869</f>
        <v>350</v>
      </c>
      <c s="220">
        <f>L870</f>
        <v>0</v>
      </c>
      <c s="220">
        <f t="shared" si="402" ref="M868:S868">M870+M869</f>
        <v>350</v>
      </c>
      <c s="220">
        <f t="shared" si="402"/>
        <v>-350</v>
      </c>
      <c s="223">
        <f t="shared" si="402"/>
        <v>0</v>
      </c>
      <c s="220">
        <f t="shared" si="402"/>
        <v>0</v>
      </c>
      <c s="312">
        <f t="shared" si="402"/>
        <v>0</v>
      </c>
      <c s="220">
        <f t="shared" si="402"/>
        <v>0</v>
      </c>
      <c s="312">
        <f t="shared" si="402"/>
        <v>0</v>
      </c>
      <c s="31"/>
      <c s="40"/>
      <c s="40"/>
    </row>
    <row r="869" spans="1:22" s="41" customFormat="1" ht="26.25">
      <c r="A869" s="292" t="s">
        <v>684</v>
      </c>
      <c s="36" t="s">
        <v>984</v>
      </c>
      <c s="36" t="s">
        <v>429</v>
      </c>
      <c s="36" t="s">
        <v>414</v>
      </c>
      <c s="328" t="s">
        <v>356</v>
      </c>
      <c s="331" t="s">
        <v>685</v>
      </c>
      <c s="44">
        <v>0</v>
      </c>
      <c s="37">
        <v>0</v>
      </c>
      <c s="35">
        <f>G869+H869</f>
        <v>0</v>
      </c>
      <c s="181">
        <v>0</v>
      </c>
      <c s="218">
        <f>I869+J869</f>
        <v>0</v>
      </c>
      <c s="227">
        <v>0</v>
      </c>
      <c s="216">
        <f>K869+L869</f>
        <v>0</v>
      </c>
      <c s="227">
        <v>0</v>
      </c>
      <c s="219">
        <f>K869+N869</f>
        <v>0</v>
      </c>
      <c s="224">
        <v>0</v>
      </c>
      <c s="219">
        <f>O869+P869</f>
        <v>0</v>
      </c>
      <c s="224">
        <v>0</v>
      </c>
      <c s="219">
        <f>Q869+R869</f>
        <v>0</v>
      </c>
      <c s="31"/>
      <c s="40"/>
      <c s="40"/>
    </row>
    <row r="870" spans="1:22" s="41" customFormat="1" ht="13.5" hidden="1" thickBot="1">
      <c r="A870" s="293" t="s">
        <v>645</v>
      </c>
      <c s="36" t="s">
        <v>984</v>
      </c>
      <c s="36" t="s">
        <v>429</v>
      </c>
      <c s="36" t="s">
        <v>414</v>
      </c>
      <c s="43" t="s">
        <v>356</v>
      </c>
      <c s="42" t="s">
        <v>646</v>
      </c>
      <c s="44">
        <v>0</v>
      </c>
      <c s="37">
        <v>0</v>
      </c>
      <c s="35">
        <f>G870+H870</f>
        <v>0</v>
      </c>
      <c s="173">
        <v>350</v>
      </c>
      <c s="218">
        <f>I870+J870</f>
        <v>350</v>
      </c>
      <c s="220">
        <v>0</v>
      </c>
      <c s="216">
        <f>K870+L870</f>
        <v>350</v>
      </c>
      <c s="220">
        <v>-350</v>
      </c>
      <c s="219">
        <f>K870+N870</f>
        <v>0</v>
      </c>
      <c s="224">
        <v>0</v>
      </c>
      <c s="219">
        <f>O870+P870</f>
        <v>0</v>
      </c>
      <c s="224">
        <v>0</v>
      </c>
      <c s="219">
        <f>Q870+R870</f>
        <v>0</v>
      </c>
      <c s="31"/>
      <c s="40"/>
      <c s="40"/>
    </row>
    <row r="871" spans="1:22" s="28" customFormat="1" ht="20.25" customHeight="1" thickBot="1">
      <c r="A871" s="443" t="s">
        <v>722</v>
      </c>
      <c s="444"/>
      <c s="444"/>
      <c s="444"/>
      <c s="444"/>
      <c s="445"/>
      <c s="78">
        <f t="shared" si="403" ref="G871:Q871">G872+G925+G934+G942+G1115+G1017+G1066+G1025+G1038+G1057+G1030</f>
        <v>46025.800000000003</v>
      </c>
      <c s="78">
        <f t="shared" si="403"/>
        <v>3036.8600000000006</v>
      </c>
      <c s="78">
        <f t="shared" si="403"/>
        <v>49062.659999999996</v>
      </c>
      <c s="184">
        <f t="shared" si="403"/>
        <v>-3801.4499999999989</v>
      </c>
      <c s="248">
        <f t="shared" si="403"/>
        <v>45261.209999999999</v>
      </c>
      <c s="247">
        <f t="shared" si="403"/>
        <v>0</v>
      </c>
      <c s="247">
        <f t="shared" si="403"/>
        <v>45261.209999999999</v>
      </c>
      <c s="247">
        <f t="shared" si="403"/>
        <v>-11505.370000000001</v>
      </c>
      <c s="247">
        <f t="shared" si="403"/>
        <v>33755.839999999997</v>
      </c>
      <c s="247">
        <f t="shared" si="403"/>
        <v>8498.7292699999998</v>
      </c>
      <c s="247">
        <f t="shared" si="403"/>
        <v>42254.56927</v>
      </c>
      <c s="247">
        <f>R872+R925+R934+R942+R1115+R1017+R1066+R1025+R1038+R1057+R1030</f>
        <v>0</v>
      </c>
      <c s="247">
        <f>S872+S925+S934+S942+S1115+S1017+S1066+S1025+S1038+S1057+S1030</f>
        <v>42254.56927</v>
      </c>
      <c s="26"/>
      <c s="27"/>
      <c s="27"/>
    </row>
    <row r="872" spans="1:22" s="65" customFormat="1" ht="12.75">
      <c r="A872" s="290" t="s">
        <v>656</v>
      </c>
      <c s="29" t="s">
        <v>723</v>
      </c>
      <c s="29" t="s">
        <v>414</v>
      </c>
      <c s="29"/>
      <c s="29"/>
      <c s="59"/>
      <c s="91">
        <f t="shared" si="404" ref="G872:O872">G873+G898+G916+G893+G907</f>
        <v>6008.8000000000002</v>
      </c>
      <c s="91">
        <f t="shared" si="404"/>
        <v>4027.6599999999999</v>
      </c>
      <c s="91">
        <f t="shared" si="404"/>
        <v>10036.459999999999</v>
      </c>
      <c s="188">
        <f t="shared" si="404"/>
        <v>-3801.4499999999994</v>
      </c>
      <c s="258">
        <f t="shared" si="404"/>
        <v>6235.0100000000002</v>
      </c>
      <c s="257">
        <f>L873+L898+L916+L893+L907</f>
        <v>0</v>
      </c>
      <c s="257">
        <f>M873+M898+M916+M893+M907</f>
        <v>6235.0100000000002</v>
      </c>
      <c s="257">
        <f t="shared" si="404"/>
        <v>136.05000000000064</v>
      </c>
      <c s="259">
        <f t="shared" si="404"/>
        <v>6371.0600000000004</v>
      </c>
      <c s="257">
        <f>P873+P898+P916+P893+P907</f>
        <v>-255.25473000000002</v>
      </c>
      <c s="259">
        <f>Q873+Q898+Q916+Q893+Q907</f>
        <v>6115.8052700000007</v>
      </c>
      <c s="257">
        <f>R873+R898+R916+R893+R907</f>
        <v>0</v>
      </c>
      <c s="259">
        <f>S873+S898+S916+S893+S907</f>
        <v>6115.8052700000007</v>
      </c>
      <c s="31"/>
      <c s="64"/>
      <c s="64"/>
    </row>
    <row r="873" spans="1:22" s="41" customFormat="1" ht="39.75" customHeight="1">
      <c r="A873" s="291" t="s">
        <v>424</v>
      </c>
      <c s="34" t="s">
        <v>723</v>
      </c>
      <c s="34" t="s">
        <v>414</v>
      </c>
      <c s="34" t="s">
        <v>425</v>
      </c>
      <c s="34"/>
      <c s="38"/>
      <c s="39">
        <f t="shared" si="405" ref="G873:O873">G874+G883</f>
        <v>3662</v>
      </c>
      <c s="35">
        <f t="shared" si="405"/>
        <v>1217.24</v>
      </c>
      <c s="35">
        <f t="shared" si="405"/>
        <v>4879.2399999999998</v>
      </c>
      <c s="170">
        <f t="shared" si="405"/>
        <v>0</v>
      </c>
      <c s="218">
        <f t="shared" si="405"/>
        <v>4879.2399999999998</v>
      </c>
      <c s="216">
        <f>L874+L883</f>
        <v>0</v>
      </c>
      <c s="216">
        <f>M874+M883</f>
        <v>4879.2399999999998</v>
      </c>
      <c s="216">
        <f t="shared" si="405"/>
        <v>349.32000000000062</v>
      </c>
      <c s="219">
        <f t="shared" si="405"/>
        <v>5228.5600000000004</v>
      </c>
      <c s="216">
        <f>P874+P883</f>
        <v>-255.25473000000002</v>
      </c>
      <c s="219">
        <f>Q874+Q883</f>
        <v>4973.3052700000007</v>
      </c>
      <c s="216">
        <f>R874+R883</f>
        <v>0</v>
      </c>
      <c s="219">
        <f>S874+S883</f>
        <v>4973.3052700000007</v>
      </c>
      <c s="31"/>
      <c s="40"/>
      <c s="40"/>
    </row>
    <row r="874" spans="1:22" s="41" customFormat="1" ht="38.25">
      <c r="A874" s="292" t="s">
        <v>975</v>
      </c>
      <c s="36" t="s">
        <v>723</v>
      </c>
      <c s="36" t="s">
        <v>414</v>
      </c>
      <c s="36" t="s">
        <v>425</v>
      </c>
      <c s="49" t="s">
        <v>15</v>
      </c>
      <c s="42"/>
      <c s="39">
        <f t="shared" si="406" ref="G874:S874">G875</f>
        <v>3662</v>
      </c>
      <c s="35">
        <f t="shared" si="406"/>
        <v>1217.24</v>
      </c>
      <c s="35">
        <f t="shared" si="406"/>
        <v>4879.2399999999998</v>
      </c>
      <c s="170">
        <f t="shared" si="406"/>
        <v>0</v>
      </c>
      <c s="218">
        <f t="shared" si="406"/>
        <v>4879.2399999999998</v>
      </c>
      <c s="216">
        <f t="shared" si="406"/>
        <v>0</v>
      </c>
      <c s="216">
        <f t="shared" si="406"/>
        <v>4879.2399999999998</v>
      </c>
      <c s="216">
        <f t="shared" si="406"/>
        <v>349.32000000000062</v>
      </c>
      <c s="219">
        <f t="shared" si="406"/>
        <v>5228.5600000000004</v>
      </c>
      <c s="216">
        <f t="shared" si="406"/>
        <v>-255.25473000000002</v>
      </c>
      <c s="219">
        <f t="shared" si="406"/>
        <v>4973.3052700000007</v>
      </c>
      <c s="216">
        <f t="shared" si="406"/>
        <v>0</v>
      </c>
      <c s="219">
        <f t="shared" si="406"/>
        <v>4973.3052700000007</v>
      </c>
      <c s="31"/>
      <c s="40"/>
      <c s="40"/>
    </row>
    <row r="875" spans="1:22" s="41" customFormat="1" ht="12.75">
      <c r="A875" s="292" t="s">
        <v>16</v>
      </c>
      <c s="36" t="s">
        <v>723</v>
      </c>
      <c s="36" t="s">
        <v>414</v>
      </c>
      <c s="36" t="s">
        <v>425</v>
      </c>
      <c s="49" t="s">
        <v>17</v>
      </c>
      <c s="42"/>
      <c s="44">
        <f>G881+G882</f>
        <v>3662</v>
      </c>
      <c s="37">
        <f>H881+H882</f>
        <v>1217.24</v>
      </c>
      <c s="37">
        <f>I881+I882</f>
        <v>4879.2399999999998</v>
      </c>
      <c s="173">
        <f>J881+J882</f>
        <v>0</v>
      </c>
      <c s="222">
        <f>K881+K882+K876+K877+K878+K879+K880+K891+K892</f>
        <v>4879.2399999999998</v>
      </c>
      <c s="220">
        <f>L881+L882</f>
        <v>0</v>
      </c>
      <c s="220">
        <f t="shared" si="407" ref="M875:S875">M881+M882+M876+M877+M878+M879+M880+M891+M892</f>
        <v>4879.2399999999998</v>
      </c>
      <c s="220">
        <f t="shared" si="407"/>
        <v>349.32000000000062</v>
      </c>
      <c s="223">
        <f t="shared" si="407"/>
        <v>5228.5600000000004</v>
      </c>
      <c s="220">
        <f t="shared" si="407"/>
        <v>-255.25473000000002</v>
      </c>
      <c s="223">
        <f t="shared" si="407"/>
        <v>4973.3052700000007</v>
      </c>
      <c s="220">
        <f t="shared" si="407"/>
        <v>0</v>
      </c>
      <c s="223">
        <f t="shared" si="407"/>
        <v>4973.3052700000007</v>
      </c>
      <c s="31"/>
      <c s="40"/>
      <c s="40"/>
    </row>
    <row r="876" spans="1:22" s="41" customFormat="1" ht="12.75">
      <c r="A876" s="292" t="s">
        <v>689</v>
      </c>
      <c s="36" t="s">
        <v>723</v>
      </c>
      <c s="36" t="s">
        <v>414</v>
      </c>
      <c s="36" t="s">
        <v>425</v>
      </c>
      <c s="49" t="s">
        <v>17</v>
      </c>
      <c s="42" t="s">
        <v>690</v>
      </c>
      <c s="35">
        <v>0</v>
      </c>
      <c s="35">
        <v>0</v>
      </c>
      <c s="35">
        <f t="shared" si="408" ref="I876:I882">G876+H876</f>
        <v>0</v>
      </c>
      <c s="170">
        <v>0</v>
      </c>
      <c s="218">
        <f t="shared" si="409" ref="K876:K882">I876+J876</f>
        <v>0</v>
      </c>
      <c s="216">
        <v>0</v>
      </c>
      <c s="216">
        <f t="shared" si="410" ref="M876:M882">K876+L876</f>
        <v>0</v>
      </c>
      <c s="216">
        <v>4270.5600000000004</v>
      </c>
      <c s="219">
        <f t="shared" si="411" ref="O876:O882">K876+N876</f>
        <v>4270.5600000000004</v>
      </c>
      <c s="224">
        <f>(-196826.14-58428.59)/1000</f>
        <v>-255.25473000000002</v>
      </c>
      <c s="219">
        <f t="shared" si="412" ref="Q876:Q892">O876+P876</f>
        <v>4015.3052700000003</v>
      </c>
      <c s="224">
        <v>0</v>
      </c>
      <c s="219">
        <f t="shared" si="413" ref="S876:S892">Q876+R876</f>
        <v>4015.3052700000003</v>
      </c>
      <c s="196" t="s">
        <v>162</v>
      </c>
      <c s="40"/>
      <c s="40"/>
    </row>
    <row r="877" spans="1:22" s="41" customFormat="1" ht="12.75">
      <c r="A877" s="292" t="s">
        <v>691</v>
      </c>
      <c s="36" t="s">
        <v>723</v>
      </c>
      <c s="36" t="s">
        <v>414</v>
      </c>
      <c s="36" t="s">
        <v>425</v>
      </c>
      <c s="49" t="s">
        <v>17</v>
      </c>
      <c s="42" t="s">
        <v>692</v>
      </c>
      <c s="35">
        <v>0</v>
      </c>
      <c s="35">
        <v>0</v>
      </c>
      <c s="35">
        <f t="shared" si="408"/>
        <v>0</v>
      </c>
      <c s="170">
        <v>0</v>
      </c>
      <c s="218">
        <f t="shared" si="409"/>
        <v>0</v>
      </c>
      <c s="216">
        <v>0</v>
      </c>
      <c s="216">
        <f t="shared" si="410"/>
        <v>0</v>
      </c>
      <c s="216">
        <v>68</v>
      </c>
      <c s="219">
        <f t="shared" si="411"/>
        <v>68</v>
      </c>
      <c s="224">
        <v>0</v>
      </c>
      <c s="219">
        <f t="shared" si="412"/>
        <v>68</v>
      </c>
      <c s="224">
        <v>0</v>
      </c>
      <c s="219">
        <f t="shared" si="413"/>
        <v>68</v>
      </c>
      <c s="31"/>
      <c s="40"/>
      <c s="40"/>
    </row>
    <row r="878" spans="1:22" s="41" customFormat="1" ht="25.5">
      <c r="A878" s="292" t="s">
        <v>693</v>
      </c>
      <c s="36" t="s">
        <v>723</v>
      </c>
      <c s="36" t="s">
        <v>414</v>
      </c>
      <c s="36" t="s">
        <v>425</v>
      </c>
      <c s="49" t="s">
        <v>17</v>
      </c>
      <c s="42" t="s">
        <v>694</v>
      </c>
      <c s="35">
        <v>0</v>
      </c>
      <c s="35">
        <v>0</v>
      </c>
      <c s="35">
        <f t="shared" si="408"/>
        <v>0</v>
      </c>
      <c s="170">
        <v>0</v>
      </c>
      <c s="218">
        <f t="shared" si="409"/>
        <v>0</v>
      </c>
      <c s="216">
        <v>0</v>
      </c>
      <c s="216">
        <f t="shared" si="410"/>
        <v>0</v>
      </c>
      <c s="216">
        <v>0</v>
      </c>
      <c s="219">
        <f t="shared" si="411"/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40"/>
      <c s="40"/>
    </row>
    <row r="879" spans="1:22" s="41" customFormat="1" ht="25.5" hidden="1">
      <c r="A879" s="292" t="s">
        <v>695</v>
      </c>
      <c s="36" t="s">
        <v>723</v>
      </c>
      <c s="36" t="s">
        <v>414</v>
      </c>
      <c s="36" t="s">
        <v>425</v>
      </c>
      <c s="49" t="s">
        <v>17</v>
      </c>
      <c s="42" t="s">
        <v>696</v>
      </c>
      <c s="35">
        <v>0</v>
      </c>
      <c s="35">
        <v>0</v>
      </c>
      <c s="35">
        <f t="shared" si="408"/>
        <v>0</v>
      </c>
      <c s="170">
        <v>0</v>
      </c>
      <c s="218">
        <f t="shared" si="409"/>
        <v>0</v>
      </c>
      <c s="216">
        <v>0</v>
      </c>
      <c s="216">
        <f t="shared" si="410"/>
        <v>0</v>
      </c>
      <c s="216">
        <v>0</v>
      </c>
      <c s="219">
        <f t="shared" si="411"/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40"/>
      <c s="40"/>
    </row>
    <row r="880" spans="1:22" s="41" customFormat="1" ht="25.5">
      <c r="A880" s="292" t="s">
        <v>684</v>
      </c>
      <c s="36" t="s">
        <v>723</v>
      </c>
      <c s="36" t="s">
        <v>414</v>
      </c>
      <c s="36" t="s">
        <v>425</v>
      </c>
      <c s="49" t="s">
        <v>17</v>
      </c>
      <c s="42" t="s">
        <v>685</v>
      </c>
      <c s="35">
        <v>0</v>
      </c>
      <c s="35">
        <v>0</v>
      </c>
      <c s="35">
        <f t="shared" si="408"/>
        <v>0</v>
      </c>
      <c s="170">
        <v>0</v>
      </c>
      <c s="218">
        <f t="shared" si="409"/>
        <v>0</v>
      </c>
      <c s="216">
        <v>0</v>
      </c>
      <c s="216">
        <f t="shared" si="410"/>
        <v>0</v>
      </c>
      <c s="216">
        <v>850</v>
      </c>
      <c s="219">
        <f t="shared" si="411"/>
        <v>850</v>
      </c>
      <c s="224">
        <v>0</v>
      </c>
      <c s="219">
        <f t="shared" si="412"/>
        <v>850</v>
      </c>
      <c s="224">
        <v>0</v>
      </c>
      <c s="219">
        <f t="shared" si="413"/>
        <v>850</v>
      </c>
      <c s="31"/>
      <c s="40"/>
      <c s="40"/>
    </row>
    <row r="881" spans="1:22" s="41" customFormat="1" ht="12.75" hidden="1">
      <c r="A881" s="292" t="s">
        <v>645</v>
      </c>
      <c s="36" t="s">
        <v>723</v>
      </c>
      <c s="36" t="s">
        <v>414</v>
      </c>
      <c s="36" t="s">
        <v>425</v>
      </c>
      <c s="49" t="s">
        <v>17</v>
      </c>
      <c s="42" t="s">
        <v>646</v>
      </c>
      <c s="39">
        <v>3662</v>
      </c>
      <c s="37">
        <v>1217.24</v>
      </c>
      <c s="35">
        <f t="shared" si="408"/>
        <v>4879.2399999999998</v>
      </c>
      <c s="173">
        <v>0</v>
      </c>
      <c s="218">
        <f t="shared" si="409"/>
        <v>4879.2399999999998</v>
      </c>
      <c s="220">
        <v>0</v>
      </c>
      <c s="216">
        <f t="shared" si="410"/>
        <v>4879.2399999999998</v>
      </c>
      <c s="220">
        <v>-4879.2399999999998</v>
      </c>
      <c s="219">
        <f t="shared" si="411"/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40"/>
      <c s="40"/>
    </row>
    <row r="882" spans="1:22" s="33" customFormat="1" ht="12.75" hidden="1">
      <c r="A882" s="292" t="s">
        <v>853</v>
      </c>
      <c s="36" t="s">
        <v>723</v>
      </c>
      <c s="36" t="s">
        <v>414</v>
      </c>
      <c s="36" t="s">
        <v>425</v>
      </c>
      <c s="49" t="s">
        <v>17</v>
      </c>
      <c s="42" t="s">
        <v>854</v>
      </c>
      <c s="39"/>
      <c s="35"/>
      <c s="35">
        <f t="shared" si="408"/>
        <v>0</v>
      </c>
      <c s="170"/>
      <c s="218">
        <f t="shared" si="409"/>
        <v>0</v>
      </c>
      <c s="216"/>
      <c s="216">
        <f t="shared" si="410"/>
        <v>0</v>
      </c>
      <c s="216"/>
      <c s="219">
        <f t="shared" si="411"/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83" spans="1:22" s="33" customFormat="1" ht="12.75" hidden="1">
      <c r="A883" s="292" t="s">
        <v>724</v>
      </c>
      <c s="36" t="s">
        <v>723</v>
      </c>
      <c s="36" t="s">
        <v>414</v>
      </c>
      <c s="36" t="s">
        <v>425</v>
      </c>
      <c s="49" t="s">
        <v>17</v>
      </c>
      <c s="42"/>
      <c s="39">
        <f t="shared" si="414" ref="G883:O883">G884</f>
        <v>0</v>
      </c>
      <c s="35">
        <f t="shared" si="414"/>
        <v>0</v>
      </c>
      <c s="35">
        <f t="shared" si="414"/>
        <v>0</v>
      </c>
      <c s="170">
        <f t="shared" si="414"/>
        <v>0</v>
      </c>
      <c s="218">
        <f t="shared" si="414"/>
        <v>0</v>
      </c>
      <c s="216">
        <f t="shared" si="414"/>
        <v>0</v>
      </c>
      <c s="216">
        <f t="shared" si="414"/>
        <v>0</v>
      </c>
      <c s="216">
        <f t="shared" si="414"/>
        <v>0</v>
      </c>
      <c s="219">
        <f t="shared" si="414"/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84" spans="1:22" s="33" customFormat="1" ht="25.5" hidden="1">
      <c r="A884" s="292" t="s">
        <v>725</v>
      </c>
      <c s="36" t="s">
        <v>723</v>
      </c>
      <c s="36" t="s">
        <v>414</v>
      </c>
      <c s="36" t="s">
        <v>425</v>
      </c>
      <c s="49" t="s">
        <v>17</v>
      </c>
      <c s="42"/>
      <c s="39"/>
      <c s="35"/>
      <c s="35">
        <f>G884+H884</f>
        <v>0</v>
      </c>
      <c s="170"/>
      <c s="218">
        <f>I884+J884</f>
        <v>0</v>
      </c>
      <c s="216"/>
      <c s="216">
        <f>K884+L884</f>
        <v>0</v>
      </c>
      <c s="216"/>
      <c s="219">
        <f>K884+N884</f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85" spans="1:22" s="33" customFormat="1" ht="12.75" hidden="1">
      <c r="A885" s="292" t="s">
        <v>645</v>
      </c>
      <c s="36" t="s">
        <v>723</v>
      </c>
      <c s="36" t="s">
        <v>414</v>
      </c>
      <c s="36" t="s">
        <v>425</v>
      </c>
      <c s="49" t="s">
        <v>17</v>
      </c>
      <c s="42" t="s">
        <v>646</v>
      </c>
      <c s="39"/>
      <c s="35"/>
      <c s="35">
        <f>G885+H885</f>
        <v>0</v>
      </c>
      <c s="170"/>
      <c s="218">
        <f>I885+J885</f>
        <v>0</v>
      </c>
      <c s="216"/>
      <c s="216">
        <f>K885+L885</f>
        <v>0</v>
      </c>
      <c s="216"/>
      <c s="219">
        <f>K885+N885</f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86" spans="1:22" s="33" customFormat="1" ht="12.75" hidden="1">
      <c r="A886" s="291" t="s">
        <v>726</v>
      </c>
      <c s="36" t="s">
        <v>723</v>
      </c>
      <c s="36" t="s">
        <v>414</v>
      </c>
      <c s="36" t="s">
        <v>425</v>
      </c>
      <c s="49" t="s">
        <v>17</v>
      </c>
      <c s="38"/>
      <c s="39">
        <f t="shared" si="415" ref="G886:O887">G887</f>
        <v>0</v>
      </c>
      <c s="35">
        <f t="shared" si="415"/>
        <v>0</v>
      </c>
      <c s="35">
        <f t="shared" si="415"/>
        <v>0</v>
      </c>
      <c s="170">
        <f t="shared" si="415"/>
        <v>0</v>
      </c>
      <c s="218">
        <f t="shared" si="415"/>
        <v>0</v>
      </c>
      <c s="216">
        <f t="shared" si="415"/>
        <v>0</v>
      </c>
      <c s="216">
        <f t="shared" si="415"/>
        <v>0</v>
      </c>
      <c s="216">
        <f t="shared" si="415"/>
        <v>0</v>
      </c>
      <c s="219">
        <f t="shared" si="415"/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87" spans="1:22" s="33" customFormat="1" ht="12.75" hidden="1">
      <c r="A887" s="292" t="s">
        <v>727</v>
      </c>
      <c s="36" t="s">
        <v>723</v>
      </c>
      <c s="36" t="s">
        <v>414</v>
      </c>
      <c s="36" t="s">
        <v>425</v>
      </c>
      <c s="49" t="s">
        <v>17</v>
      </c>
      <c s="42"/>
      <c s="39">
        <f t="shared" si="415"/>
        <v>0</v>
      </c>
      <c s="35">
        <f t="shared" si="415"/>
        <v>0</v>
      </c>
      <c s="35">
        <f t="shared" si="415"/>
        <v>0</v>
      </c>
      <c s="170">
        <f t="shared" si="415"/>
        <v>0</v>
      </c>
      <c s="218">
        <f t="shared" si="415"/>
        <v>0</v>
      </c>
      <c s="216">
        <f t="shared" si="415"/>
        <v>0</v>
      </c>
      <c s="216">
        <f t="shared" si="415"/>
        <v>0</v>
      </c>
      <c s="216">
        <f t="shared" si="415"/>
        <v>0</v>
      </c>
      <c s="219">
        <f t="shared" si="415"/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88" spans="1:22" s="33" customFormat="1" ht="15.75" customHeight="1" hidden="1">
      <c r="A888" s="292" t="s">
        <v>728</v>
      </c>
      <c s="36" t="s">
        <v>723</v>
      </c>
      <c s="36" t="s">
        <v>414</v>
      </c>
      <c s="36" t="s">
        <v>425</v>
      </c>
      <c s="49" t="s">
        <v>17</v>
      </c>
      <c s="42"/>
      <c s="39">
        <f t="shared" si="416" ref="G888:O888">G889+G890</f>
        <v>0</v>
      </c>
      <c s="35">
        <f t="shared" si="416"/>
        <v>0</v>
      </c>
      <c s="35">
        <f t="shared" si="416"/>
        <v>0</v>
      </c>
      <c s="170">
        <f t="shared" si="416"/>
        <v>0</v>
      </c>
      <c s="218">
        <f t="shared" si="416"/>
        <v>0</v>
      </c>
      <c s="216">
        <f>L889+L890</f>
        <v>0</v>
      </c>
      <c s="216">
        <f>M889+M890</f>
        <v>0</v>
      </c>
      <c s="216">
        <f t="shared" si="416"/>
        <v>0</v>
      </c>
      <c s="219">
        <f t="shared" si="416"/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89" spans="1:22" s="33" customFormat="1" ht="12.75" hidden="1">
      <c r="A889" s="292" t="s">
        <v>1058</v>
      </c>
      <c s="36" t="s">
        <v>723</v>
      </c>
      <c s="36" t="s">
        <v>414</v>
      </c>
      <c s="36" t="s">
        <v>425</v>
      </c>
      <c s="49" t="s">
        <v>17</v>
      </c>
      <c s="42" t="s">
        <v>1059</v>
      </c>
      <c s="39"/>
      <c s="35"/>
      <c s="35">
        <f>G889+H889</f>
        <v>0</v>
      </c>
      <c s="170"/>
      <c s="218">
        <f>I889+J889</f>
        <v>0</v>
      </c>
      <c s="216"/>
      <c s="216">
        <f>K889+L889</f>
        <v>0</v>
      </c>
      <c s="216"/>
      <c s="219">
        <f>K889+N889</f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90" spans="1:22" s="33" customFormat="1" ht="12.75" hidden="1">
      <c r="A890" s="292" t="s">
        <v>645</v>
      </c>
      <c s="36" t="s">
        <v>723</v>
      </c>
      <c s="36" t="s">
        <v>414</v>
      </c>
      <c s="36" t="s">
        <v>425</v>
      </c>
      <c s="49" t="s">
        <v>17</v>
      </c>
      <c s="42" t="s">
        <v>646</v>
      </c>
      <c s="39"/>
      <c s="35"/>
      <c s="35">
        <f>G890+H890</f>
        <v>0</v>
      </c>
      <c s="170"/>
      <c s="218">
        <f>I890+J890</f>
        <v>0</v>
      </c>
      <c s="216"/>
      <c s="216">
        <f>K890+L890</f>
        <v>0</v>
      </c>
      <c s="216"/>
      <c s="219">
        <f>K890+N890</f>
        <v>0</v>
      </c>
      <c s="224">
        <v>0</v>
      </c>
      <c s="219">
        <f t="shared" si="412"/>
        <v>0</v>
      </c>
      <c s="224">
        <v>0</v>
      </c>
      <c s="219">
        <f t="shared" si="413"/>
        <v>0</v>
      </c>
      <c s="31"/>
      <c s="32"/>
      <c s="32"/>
    </row>
    <row r="891" spans="1:22" s="41" customFormat="1" ht="12.75">
      <c r="A891" s="292" t="s">
        <v>697</v>
      </c>
      <c s="36" t="s">
        <v>723</v>
      </c>
      <c s="36" t="s">
        <v>414</v>
      </c>
      <c s="36" t="s">
        <v>425</v>
      </c>
      <c s="49" t="s">
        <v>17</v>
      </c>
      <c s="42" t="s">
        <v>698</v>
      </c>
      <c s="35">
        <v>0</v>
      </c>
      <c s="35">
        <v>0</v>
      </c>
      <c s="35">
        <f>G891+H891</f>
        <v>0</v>
      </c>
      <c s="170">
        <v>0</v>
      </c>
      <c s="218">
        <f>I891+J891</f>
        <v>0</v>
      </c>
      <c s="216">
        <v>0</v>
      </c>
      <c s="216">
        <f>K891+L891</f>
        <v>0</v>
      </c>
      <c s="216">
        <v>40</v>
      </c>
      <c s="219">
        <f>K891+N891</f>
        <v>40</v>
      </c>
      <c s="224">
        <v>0</v>
      </c>
      <c s="219">
        <f t="shared" si="412"/>
        <v>40</v>
      </c>
      <c s="224">
        <v>0</v>
      </c>
      <c s="219">
        <f t="shared" si="413"/>
        <v>40</v>
      </c>
      <c s="31"/>
      <c s="40"/>
      <c s="40"/>
    </row>
    <row r="892" spans="1:22" s="41" customFormat="1" ht="12.75">
      <c r="A892" s="292" t="s">
        <v>699</v>
      </c>
      <c s="36" t="s">
        <v>723</v>
      </c>
      <c s="36" t="s">
        <v>414</v>
      </c>
      <c s="36" t="s">
        <v>425</v>
      </c>
      <c s="49" t="s">
        <v>17</v>
      </c>
      <c s="42" t="s">
        <v>700</v>
      </c>
      <c s="35">
        <v>0</v>
      </c>
      <c s="35">
        <v>0</v>
      </c>
      <c s="35">
        <f>G892+H892</f>
        <v>0</v>
      </c>
      <c s="170">
        <v>0</v>
      </c>
      <c s="218">
        <f>I892+J892</f>
        <v>0</v>
      </c>
      <c s="216">
        <v>0</v>
      </c>
      <c s="216">
        <f>K892+L892</f>
        <v>0</v>
      </c>
      <c s="216">
        <v>0</v>
      </c>
      <c s="219">
        <f>K892+N892</f>
        <v>0</v>
      </c>
      <c s="216">
        <v>0</v>
      </c>
      <c s="219">
        <f t="shared" si="412"/>
        <v>0</v>
      </c>
      <c s="216">
        <v>0</v>
      </c>
      <c s="219">
        <f t="shared" si="413"/>
        <v>0</v>
      </c>
      <c s="31"/>
      <c s="40"/>
      <c s="40"/>
    </row>
    <row r="893" spans="1:22" s="41" customFormat="1" ht="12.75" hidden="1">
      <c r="A893" s="291" t="s">
        <v>428</v>
      </c>
      <c s="34" t="s">
        <v>723</v>
      </c>
      <c s="34" t="s">
        <v>414</v>
      </c>
      <c s="34" t="s">
        <v>429</v>
      </c>
      <c s="34"/>
      <c s="38"/>
      <c s="39">
        <f>G894</f>
        <v>0</v>
      </c>
      <c s="39">
        <f t="shared" si="417" ref="H893:S894">H894</f>
        <v>0</v>
      </c>
      <c s="39">
        <f t="shared" si="417"/>
        <v>0</v>
      </c>
      <c s="175">
        <f t="shared" si="417"/>
        <v>0</v>
      </c>
      <c s="218">
        <f t="shared" si="417"/>
        <v>0</v>
      </c>
      <c s="224">
        <f t="shared" si="417"/>
        <v>0</v>
      </c>
      <c s="224">
        <f t="shared" si="417"/>
        <v>0</v>
      </c>
      <c s="224">
        <f t="shared" si="417"/>
        <v>0</v>
      </c>
      <c s="226">
        <f t="shared" si="417"/>
        <v>0</v>
      </c>
      <c s="224">
        <f t="shared" si="417"/>
        <v>0</v>
      </c>
      <c s="226">
        <f t="shared" si="417"/>
        <v>0</v>
      </c>
      <c s="224">
        <f t="shared" si="417"/>
        <v>0</v>
      </c>
      <c s="226">
        <f t="shared" si="417"/>
        <v>0</v>
      </c>
      <c s="31"/>
      <c s="40"/>
      <c s="40"/>
    </row>
    <row r="894" spans="1:22" s="41" customFormat="1" ht="12.75" hidden="1">
      <c r="A894" s="292" t="s">
        <v>428</v>
      </c>
      <c s="36" t="s">
        <v>723</v>
      </c>
      <c s="36" t="s">
        <v>414</v>
      </c>
      <c s="36" t="s">
        <v>429</v>
      </c>
      <c s="36" t="s">
        <v>729</v>
      </c>
      <c s="42"/>
      <c s="39">
        <f>G895</f>
        <v>0</v>
      </c>
      <c s="39">
        <f t="shared" si="417"/>
        <v>0</v>
      </c>
      <c s="39">
        <f t="shared" si="417"/>
        <v>0</v>
      </c>
      <c s="175">
        <f t="shared" si="417"/>
        <v>0</v>
      </c>
      <c s="218">
        <f t="shared" si="417"/>
        <v>0</v>
      </c>
      <c s="224">
        <f t="shared" si="417"/>
        <v>0</v>
      </c>
      <c s="224">
        <f t="shared" si="417"/>
        <v>0</v>
      </c>
      <c s="224">
        <f t="shared" si="417"/>
        <v>0</v>
      </c>
      <c s="226">
        <f t="shared" si="417"/>
        <v>0</v>
      </c>
      <c s="224">
        <f t="shared" si="417"/>
        <v>0</v>
      </c>
      <c s="226">
        <f t="shared" si="417"/>
        <v>0</v>
      </c>
      <c s="224">
        <f t="shared" si="417"/>
        <v>0</v>
      </c>
      <c s="226">
        <f t="shared" si="417"/>
        <v>0</v>
      </c>
      <c s="31"/>
      <c s="40"/>
      <c s="40"/>
    </row>
    <row r="895" spans="1:22" s="41" customFormat="1" ht="12.75" hidden="1">
      <c r="A895" s="292" t="s">
        <v>730</v>
      </c>
      <c s="36" t="s">
        <v>723</v>
      </c>
      <c s="36" t="s">
        <v>414</v>
      </c>
      <c s="36" t="s">
        <v>429</v>
      </c>
      <c s="36" t="s">
        <v>731</v>
      </c>
      <c s="42"/>
      <c s="39">
        <f>G896</f>
        <v>0</v>
      </c>
      <c s="39">
        <f t="shared" si="418" ref="H895:S895">H896</f>
        <v>0</v>
      </c>
      <c s="39">
        <f t="shared" si="418"/>
        <v>0</v>
      </c>
      <c s="175">
        <f t="shared" si="418"/>
        <v>0</v>
      </c>
      <c s="218">
        <f t="shared" si="418"/>
        <v>0</v>
      </c>
      <c s="224">
        <f t="shared" si="418"/>
        <v>0</v>
      </c>
      <c s="224">
        <f t="shared" si="418"/>
        <v>0</v>
      </c>
      <c s="224">
        <f t="shared" si="418"/>
        <v>0</v>
      </c>
      <c s="226">
        <f t="shared" si="418"/>
        <v>0</v>
      </c>
      <c s="224">
        <f t="shared" si="418"/>
        <v>0</v>
      </c>
      <c s="226">
        <f t="shared" si="418"/>
        <v>0</v>
      </c>
      <c s="224">
        <f t="shared" si="418"/>
        <v>0</v>
      </c>
      <c s="226">
        <f t="shared" si="418"/>
        <v>0</v>
      </c>
      <c s="31"/>
      <c s="40"/>
      <c s="40"/>
    </row>
    <row r="896" spans="1:22" s="41" customFormat="1" ht="12.75" hidden="1">
      <c r="A896" s="292" t="s">
        <v>732</v>
      </c>
      <c s="36" t="s">
        <v>723</v>
      </c>
      <c s="36" t="s">
        <v>414</v>
      </c>
      <c s="36" t="s">
        <v>429</v>
      </c>
      <c s="36" t="s">
        <v>733</v>
      </c>
      <c s="42"/>
      <c s="39">
        <f>G897</f>
        <v>0</v>
      </c>
      <c s="39">
        <f t="shared" si="419" ref="H896:S896">H897</f>
        <v>0</v>
      </c>
      <c s="39">
        <f t="shared" si="419"/>
        <v>0</v>
      </c>
      <c s="175">
        <f t="shared" si="419"/>
        <v>0</v>
      </c>
      <c s="218">
        <f t="shared" si="419"/>
        <v>0</v>
      </c>
      <c s="224">
        <f t="shared" si="419"/>
        <v>0</v>
      </c>
      <c s="224">
        <f t="shared" si="419"/>
        <v>0</v>
      </c>
      <c s="224">
        <f t="shared" si="419"/>
        <v>0</v>
      </c>
      <c s="226">
        <f t="shared" si="419"/>
        <v>0</v>
      </c>
      <c s="224">
        <f t="shared" si="419"/>
        <v>0</v>
      </c>
      <c s="226">
        <f t="shared" si="419"/>
        <v>0</v>
      </c>
      <c s="224">
        <f t="shared" si="419"/>
        <v>0</v>
      </c>
      <c s="226">
        <f t="shared" si="419"/>
        <v>0</v>
      </c>
      <c s="31"/>
      <c s="40"/>
      <c s="40"/>
    </row>
    <row r="897" spans="1:22" s="41" customFormat="1" ht="12.75" hidden="1">
      <c r="A897" s="292" t="s">
        <v>1058</v>
      </c>
      <c s="36" t="s">
        <v>723</v>
      </c>
      <c s="36" t="s">
        <v>734</v>
      </c>
      <c s="36" t="s">
        <v>429</v>
      </c>
      <c s="36" t="s">
        <v>733</v>
      </c>
      <c s="42" t="s">
        <v>1059</v>
      </c>
      <c s="39">
        <v>0</v>
      </c>
      <c s="35">
        <v>0</v>
      </c>
      <c s="35">
        <f>G897+H897</f>
        <v>0</v>
      </c>
      <c s="170">
        <v>0</v>
      </c>
      <c s="218">
        <f>I897+J897</f>
        <v>0</v>
      </c>
      <c s="216">
        <v>0</v>
      </c>
      <c s="216">
        <f>K897+L897</f>
        <v>0</v>
      </c>
      <c s="216">
        <v>0</v>
      </c>
      <c s="219">
        <f>K897+N897</f>
        <v>0</v>
      </c>
      <c s="216">
        <v>0</v>
      </c>
      <c s="219">
        <f>M897+P897</f>
        <v>0</v>
      </c>
      <c s="216">
        <v>0</v>
      </c>
      <c s="219">
        <f>O897+R897</f>
        <v>0</v>
      </c>
      <c s="31"/>
      <c s="40"/>
      <c s="40"/>
    </row>
    <row r="898" spans="1:22" s="41" customFormat="1" ht="12.75" hidden="1">
      <c r="A898" s="291" t="s">
        <v>428</v>
      </c>
      <c s="34" t="s">
        <v>723</v>
      </c>
      <c s="34" t="s">
        <v>414</v>
      </c>
      <c s="34" t="s">
        <v>430</v>
      </c>
      <c s="34"/>
      <c s="38"/>
      <c s="39">
        <f t="shared" si="420" ref="G898:S898">G899</f>
        <v>0</v>
      </c>
      <c s="35">
        <f t="shared" si="420"/>
        <v>3801.4499999999998</v>
      </c>
      <c s="35">
        <f t="shared" si="420"/>
        <v>3801.4499999999998</v>
      </c>
      <c s="170">
        <f t="shared" si="420"/>
        <v>-3801.4499999999998</v>
      </c>
      <c s="218">
        <f t="shared" si="420"/>
        <v>0</v>
      </c>
      <c s="216">
        <f t="shared" si="420"/>
        <v>0</v>
      </c>
      <c s="216">
        <f t="shared" si="420"/>
        <v>0</v>
      </c>
      <c s="216">
        <f t="shared" si="420"/>
        <v>0</v>
      </c>
      <c s="219">
        <f t="shared" si="420"/>
        <v>0</v>
      </c>
      <c s="216">
        <f t="shared" si="420"/>
        <v>0</v>
      </c>
      <c s="219">
        <f t="shared" si="420"/>
        <v>0</v>
      </c>
      <c s="216">
        <f t="shared" si="420"/>
        <v>0</v>
      </c>
      <c s="219">
        <f t="shared" si="420"/>
        <v>0</v>
      </c>
      <c s="31"/>
      <c s="40"/>
      <c s="40"/>
    </row>
    <row r="899" spans="1:22" s="41" customFormat="1" ht="12.75" hidden="1">
      <c r="A899" s="292" t="s">
        <v>428</v>
      </c>
      <c s="36" t="s">
        <v>723</v>
      </c>
      <c s="36" t="s">
        <v>414</v>
      </c>
      <c s="36" t="s">
        <v>430</v>
      </c>
      <c s="36" t="s">
        <v>729</v>
      </c>
      <c s="42"/>
      <c s="39">
        <f t="shared" si="421" ref="G899:O899">G900+G905</f>
        <v>0</v>
      </c>
      <c s="35">
        <f t="shared" si="421"/>
        <v>3801.4499999999998</v>
      </c>
      <c s="35">
        <f t="shared" si="421"/>
        <v>3801.4499999999998</v>
      </c>
      <c s="170">
        <f t="shared" si="421"/>
        <v>-3801.4499999999998</v>
      </c>
      <c s="218">
        <f t="shared" si="421"/>
        <v>0</v>
      </c>
      <c s="216">
        <f>L900+L905</f>
        <v>0</v>
      </c>
      <c s="216">
        <f>M900+M905</f>
        <v>0</v>
      </c>
      <c s="216">
        <f t="shared" si="421"/>
        <v>0</v>
      </c>
      <c s="219">
        <f t="shared" si="421"/>
        <v>0</v>
      </c>
      <c s="216">
        <f>P900+P905</f>
        <v>0</v>
      </c>
      <c s="219">
        <f>Q900+Q905</f>
        <v>0</v>
      </c>
      <c s="216">
        <f>R900+R905</f>
        <v>0</v>
      </c>
      <c s="219">
        <f>S900+S905</f>
        <v>0</v>
      </c>
      <c s="31"/>
      <c s="40"/>
      <c s="40"/>
    </row>
    <row r="900" spans="1:22" s="41" customFormat="1" ht="12.75" hidden="1">
      <c r="A900" s="292" t="s">
        <v>730</v>
      </c>
      <c s="36" t="s">
        <v>723</v>
      </c>
      <c s="36" t="s">
        <v>414</v>
      </c>
      <c s="36" t="s">
        <v>430</v>
      </c>
      <c s="36" t="s">
        <v>731</v>
      </c>
      <c s="42"/>
      <c s="39">
        <f t="shared" si="422" ref="G900:O900">G901+G903</f>
        <v>0</v>
      </c>
      <c s="35">
        <f t="shared" si="422"/>
        <v>3801.4499999999998</v>
      </c>
      <c s="35">
        <f t="shared" si="422"/>
        <v>3801.4499999999998</v>
      </c>
      <c s="170">
        <f t="shared" si="422"/>
        <v>-3801.4499999999998</v>
      </c>
      <c s="218">
        <f t="shared" si="422"/>
        <v>0</v>
      </c>
      <c s="216">
        <f>L901+L903</f>
        <v>0</v>
      </c>
      <c s="216">
        <f>M901+M903</f>
        <v>0</v>
      </c>
      <c s="216">
        <f t="shared" si="422"/>
        <v>0</v>
      </c>
      <c s="219">
        <f t="shared" si="422"/>
        <v>0</v>
      </c>
      <c s="216">
        <f>P901+P903</f>
        <v>0</v>
      </c>
      <c s="219">
        <f>Q901+Q903</f>
        <v>0</v>
      </c>
      <c s="216">
        <f>R901+R903</f>
        <v>0</v>
      </c>
      <c s="219">
        <f>S901+S903</f>
        <v>0</v>
      </c>
      <c s="31"/>
      <c s="40"/>
      <c s="40"/>
    </row>
    <row r="901" spans="1:22" s="41" customFormat="1" ht="42.75" customHeight="1" hidden="1">
      <c r="A901" s="292" t="s">
        <v>894</v>
      </c>
      <c s="36" t="s">
        <v>723</v>
      </c>
      <c s="36" t="s">
        <v>414</v>
      </c>
      <c s="36" t="s">
        <v>430</v>
      </c>
      <c s="36" t="s">
        <v>895</v>
      </c>
      <c s="42"/>
      <c s="39">
        <f t="shared" si="423" ref="G901:S901">G902</f>
        <v>0</v>
      </c>
      <c s="35">
        <f t="shared" si="423"/>
        <v>0</v>
      </c>
      <c s="35">
        <f t="shared" si="423"/>
        <v>0</v>
      </c>
      <c s="170">
        <f t="shared" si="423"/>
        <v>0</v>
      </c>
      <c s="218">
        <f t="shared" si="423"/>
        <v>0</v>
      </c>
      <c s="216">
        <f t="shared" si="423"/>
        <v>0</v>
      </c>
      <c s="216">
        <f t="shared" si="423"/>
        <v>0</v>
      </c>
      <c s="216">
        <f t="shared" si="423"/>
        <v>0</v>
      </c>
      <c s="219">
        <f t="shared" si="423"/>
        <v>0</v>
      </c>
      <c s="216">
        <f t="shared" si="423"/>
        <v>0</v>
      </c>
      <c s="219">
        <f t="shared" si="423"/>
        <v>0</v>
      </c>
      <c s="216">
        <f t="shared" si="423"/>
        <v>0</v>
      </c>
      <c s="219">
        <f t="shared" si="423"/>
        <v>0</v>
      </c>
      <c s="31"/>
      <c s="40"/>
      <c s="40"/>
    </row>
    <row r="902" spans="1:22" s="41" customFormat="1" ht="12.75" hidden="1">
      <c r="A902" s="292" t="s">
        <v>1058</v>
      </c>
      <c s="36" t="s">
        <v>723</v>
      </c>
      <c s="36" t="s">
        <v>414</v>
      </c>
      <c s="36" t="s">
        <v>430</v>
      </c>
      <c s="36" t="s">
        <v>895</v>
      </c>
      <c s="42" t="s">
        <v>1059</v>
      </c>
      <c s="39">
        <v>0</v>
      </c>
      <c s="35"/>
      <c s="35">
        <f>G902+H902</f>
        <v>0</v>
      </c>
      <c s="170"/>
      <c s="218">
        <f>I902+J902</f>
        <v>0</v>
      </c>
      <c s="216"/>
      <c s="216">
        <f>K902+L902</f>
        <v>0</v>
      </c>
      <c s="216"/>
      <c s="219">
        <f>K902+N902</f>
        <v>0</v>
      </c>
      <c s="216"/>
      <c s="219">
        <f>M902+P902</f>
        <v>0</v>
      </c>
      <c s="216"/>
      <c s="219">
        <f>O902+R902</f>
        <v>0</v>
      </c>
      <c s="31"/>
      <c s="40"/>
      <c s="40"/>
    </row>
    <row r="903" spans="1:22" s="41" customFormat="1" ht="12.75" hidden="1">
      <c r="A903" s="292" t="s">
        <v>896</v>
      </c>
      <c s="36" t="s">
        <v>723</v>
      </c>
      <c s="36" t="s">
        <v>414</v>
      </c>
      <c s="36" t="s">
        <v>430</v>
      </c>
      <c s="36" t="s">
        <v>733</v>
      </c>
      <c s="42"/>
      <c s="39">
        <f t="shared" si="424" ref="G903:S903">G904</f>
        <v>0</v>
      </c>
      <c s="35">
        <f t="shared" si="424"/>
        <v>3801.4499999999998</v>
      </c>
      <c s="35">
        <f t="shared" si="424"/>
        <v>3801.4499999999998</v>
      </c>
      <c s="170">
        <f t="shared" si="424"/>
        <v>-3801.4499999999998</v>
      </c>
      <c s="218">
        <f t="shared" si="424"/>
        <v>0</v>
      </c>
      <c s="216">
        <f t="shared" si="424"/>
        <v>0</v>
      </c>
      <c s="216">
        <f t="shared" si="424"/>
        <v>0</v>
      </c>
      <c s="216">
        <f t="shared" si="424"/>
        <v>0</v>
      </c>
      <c s="219">
        <f t="shared" si="424"/>
        <v>0</v>
      </c>
      <c s="216">
        <f t="shared" si="424"/>
        <v>0</v>
      </c>
      <c s="219">
        <f t="shared" si="424"/>
        <v>0</v>
      </c>
      <c s="216">
        <f t="shared" si="424"/>
        <v>0</v>
      </c>
      <c s="219">
        <f t="shared" si="424"/>
        <v>0</v>
      </c>
      <c s="31"/>
      <c s="40"/>
      <c s="40"/>
    </row>
    <row r="904" spans="1:22" s="41" customFormat="1" ht="12.75" hidden="1">
      <c r="A904" s="292" t="s">
        <v>1058</v>
      </c>
      <c s="36" t="s">
        <v>723</v>
      </c>
      <c s="36" t="s">
        <v>734</v>
      </c>
      <c s="36" t="s">
        <v>430</v>
      </c>
      <c s="36" t="s">
        <v>733</v>
      </c>
      <c s="42" t="s">
        <v>1059</v>
      </c>
      <c s="39">
        <v>0</v>
      </c>
      <c s="35">
        <v>3801.4499999999998</v>
      </c>
      <c s="35">
        <f>G904+H904</f>
        <v>3801.4499999999998</v>
      </c>
      <c s="170">
        <v>-3801.4499999999998</v>
      </c>
      <c s="218">
        <f>I904+J904</f>
        <v>0</v>
      </c>
      <c s="216">
        <v>0</v>
      </c>
      <c s="216">
        <f>K904+L904</f>
        <v>0</v>
      </c>
      <c s="220">
        <v>0</v>
      </c>
      <c s="219">
        <f>K904+N904</f>
        <v>0</v>
      </c>
      <c s="220">
        <v>0</v>
      </c>
      <c s="219">
        <f>M904+P904</f>
        <v>0</v>
      </c>
      <c s="220">
        <v>0</v>
      </c>
      <c s="219">
        <f>O904+R904</f>
        <v>0</v>
      </c>
      <c s="31"/>
      <c s="40"/>
      <c s="40"/>
    </row>
    <row r="905" spans="1:22" s="33" customFormat="1" ht="12.75" hidden="1">
      <c r="A905" s="292" t="s">
        <v>897</v>
      </c>
      <c s="36" t="s">
        <v>723</v>
      </c>
      <c s="36" t="s">
        <v>734</v>
      </c>
      <c s="36" t="s">
        <v>430</v>
      </c>
      <c s="49" t="s">
        <v>898</v>
      </c>
      <c s="42"/>
      <c s="39">
        <f t="shared" si="425" ref="G905:S905">G906</f>
        <v>0</v>
      </c>
      <c s="35">
        <f t="shared" si="425"/>
        <v>0</v>
      </c>
      <c s="35">
        <f t="shared" si="425"/>
        <v>0</v>
      </c>
      <c s="170">
        <f t="shared" si="425"/>
        <v>0</v>
      </c>
      <c s="218">
        <f t="shared" si="425"/>
        <v>0</v>
      </c>
      <c s="216">
        <f t="shared" si="425"/>
        <v>0</v>
      </c>
      <c s="216">
        <f t="shared" si="425"/>
        <v>0</v>
      </c>
      <c s="216">
        <f t="shared" si="425"/>
        <v>0</v>
      </c>
      <c s="219">
        <f t="shared" si="425"/>
        <v>0</v>
      </c>
      <c s="216">
        <f t="shared" si="425"/>
        <v>0</v>
      </c>
      <c s="219">
        <f t="shared" si="425"/>
        <v>0</v>
      </c>
      <c s="216">
        <f t="shared" si="425"/>
        <v>0</v>
      </c>
      <c s="219">
        <f t="shared" si="425"/>
        <v>0</v>
      </c>
      <c s="31"/>
      <c s="32"/>
      <c s="32"/>
    </row>
    <row r="906" spans="1:22" s="33" customFormat="1" ht="12.75" hidden="1">
      <c r="A906" s="292" t="s">
        <v>1058</v>
      </c>
      <c s="36" t="s">
        <v>723</v>
      </c>
      <c s="36" t="s">
        <v>734</v>
      </c>
      <c s="36" t="s">
        <v>430</v>
      </c>
      <c s="36" t="s">
        <v>898</v>
      </c>
      <c s="42" t="s">
        <v>1059</v>
      </c>
      <c s="39"/>
      <c s="35"/>
      <c s="35">
        <f>G906+H906</f>
        <v>0</v>
      </c>
      <c s="170"/>
      <c s="218">
        <f>I906+J906</f>
        <v>0</v>
      </c>
      <c s="216"/>
      <c s="216">
        <f>K906+L906</f>
        <v>0</v>
      </c>
      <c s="216"/>
      <c s="219">
        <f>K906+N906</f>
        <v>0</v>
      </c>
      <c s="216"/>
      <c s="219">
        <f>M906+P906</f>
        <v>0</v>
      </c>
      <c s="216"/>
      <c s="219">
        <f>O906+R906</f>
        <v>0</v>
      </c>
      <c s="31"/>
      <c s="32"/>
      <c s="32"/>
    </row>
    <row r="907" spans="1:22" s="41" customFormat="1" ht="12.75">
      <c r="A907" s="291" t="s">
        <v>431</v>
      </c>
      <c s="34" t="s">
        <v>723</v>
      </c>
      <c s="34" t="s">
        <v>414</v>
      </c>
      <c s="34" t="s">
        <v>432</v>
      </c>
      <c s="34"/>
      <c s="38"/>
      <c s="39">
        <f>G908</f>
        <v>0</v>
      </c>
      <c s="39">
        <f t="shared" si="426" ref="H907:S908">H908</f>
        <v>0</v>
      </c>
      <c s="39">
        <f t="shared" si="426"/>
        <v>0</v>
      </c>
      <c s="175">
        <f t="shared" si="426"/>
        <v>1355.77</v>
      </c>
      <c s="218">
        <f t="shared" si="426"/>
        <v>1355.77</v>
      </c>
      <c s="224">
        <f t="shared" si="426"/>
        <v>0</v>
      </c>
      <c s="224">
        <f t="shared" si="426"/>
        <v>1355.77</v>
      </c>
      <c s="224">
        <f t="shared" si="426"/>
        <v>-213.26999999999998</v>
      </c>
      <c s="226">
        <f t="shared" si="426"/>
        <v>1142.5</v>
      </c>
      <c s="224">
        <f t="shared" si="426"/>
        <v>0</v>
      </c>
      <c s="226">
        <f t="shared" si="426"/>
        <v>1142.5</v>
      </c>
      <c s="224">
        <f t="shared" si="426"/>
        <v>0</v>
      </c>
      <c s="226">
        <f t="shared" si="426"/>
        <v>1142.5</v>
      </c>
      <c s="31"/>
      <c s="40"/>
      <c s="40"/>
    </row>
    <row r="908" spans="1:22" s="41" customFormat="1" ht="12.75">
      <c r="A908" s="292" t="s">
        <v>899</v>
      </c>
      <c s="36" t="s">
        <v>723</v>
      </c>
      <c s="36" t="s">
        <v>414</v>
      </c>
      <c s="36" t="s">
        <v>432</v>
      </c>
      <c s="36" t="s">
        <v>900</v>
      </c>
      <c s="42"/>
      <c s="39">
        <f>G909</f>
        <v>0</v>
      </c>
      <c s="39">
        <f t="shared" si="426"/>
        <v>0</v>
      </c>
      <c s="39">
        <f t="shared" si="426"/>
        <v>0</v>
      </c>
      <c s="175">
        <f t="shared" si="426"/>
        <v>1355.77</v>
      </c>
      <c s="218">
        <f t="shared" si="426"/>
        <v>1355.77</v>
      </c>
      <c s="224">
        <f t="shared" si="426"/>
        <v>0</v>
      </c>
      <c s="224">
        <f t="shared" si="426"/>
        <v>1355.77</v>
      </c>
      <c s="224">
        <f t="shared" si="426"/>
        <v>-213.26999999999998</v>
      </c>
      <c s="226">
        <f t="shared" si="426"/>
        <v>1142.5</v>
      </c>
      <c s="224">
        <f t="shared" si="426"/>
        <v>0</v>
      </c>
      <c s="226">
        <f t="shared" si="426"/>
        <v>1142.5</v>
      </c>
      <c s="224">
        <f t="shared" si="426"/>
        <v>0</v>
      </c>
      <c s="226">
        <f t="shared" si="426"/>
        <v>1142.5</v>
      </c>
      <c s="31"/>
      <c s="40"/>
      <c s="40"/>
    </row>
    <row r="909" spans="1:22" s="41" customFormat="1" ht="12.75">
      <c r="A909" s="292" t="s">
        <v>849</v>
      </c>
      <c s="36" t="s">
        <v>723</v>
      </c>
      <c s="36" t="s">
        <v>414</v>
      </c>
      <c s="36" t="s">
        <v>432</v>
      </c>
      <c s="36" t="s">
        <v>901</v>
      </c>
      <c s="42"/>
      <c s="39">
        <f>G915</f>
        <v>0</v>
      </c>
      <c s="39">
        <f>H915</f>
        <v>0</v>
      </c>
      <c s="39">
        <f>I915</f>
        <v>0</v>
      </c>
      <c s="175">
        <f>J915</f>
        <v>1355.77</v>
      </c>
      <c s="218">
        <f>K915+K910+K911+K912+K913+K914</f>
        <v>1355.77</v>
      </c>
      <c s="224">
        <f>L915</f>
        <v>0</v>
      </c>
      <c s="224">
        <f t="shared" si="427" ref="M909:S909">M915+M910+M911+M912+M913+M914</f>
        <v>1355.77</v>
      </c>
      <c s="224">
        <f t="shared" si="427"/>
        <v>-213.26999999999998</v>
      </c>
      <c s="226">
        <f t="shared" si="427"/>
        <v>1142.5</v>
      </c>
      <c s="224">
        <f t="shared" si="427"/>
        <v>0</v>
      </c>
      <c s="226">
        <f t="shared" si="427"/>
        <v>1142.5</v>
      </c>
      <c s="224">
        <f t="shared" si="427"/>
        <v>0</v>
      </c>
      <c s="226">
        <f t="shared" si="427"/>
        <v>1142.5</v>
      </c>
      <c s="31"/>
      <c s="40"/>
      <c s="40"/>
    </row>
    <row r="910" spans="1:22" s="41" customFormat="1" ht="12.75">
      <c r="A910" s="292" t="s">
        <v>689</v>
      </c>
      <c s="36" t="s">
        <v>723</v>
      </c>
      <c s="36" t="s">
        <v>414</v>
      </c>
      <c s="36" t="s">
        <v>432</v>
      </c>
      <c s="36" t="s">
        <v>901</v>
      </c>
      <c s="42" t="s">
        <v>690</v>
      </c>
      <c s="35">
        <v>0</v>
      </c>
      <c s="35">
        <v>0</v>
      </c>
      <c s="35">
        <f t="shared" si="428" ref="I910:I915">G910+H910</f>
        <v>0</v>
      </c>
      <c s="170">
        <v>0</v>
      </c>
      <c s="218">
        <f t="shared" si="429" ref="K910:K915">I910+J910</f>
        <v>0</v>
      </c>
      <c s="216">
        <v>0</v>
      </c>
      <c s="216">
        <f t="shared" si="430" ref="M910:M915">K910+L910</f>
        <v>0</v>
      </c>
      <c s="216">
        <v>1002.5</v>
      </c>
      <c s="219">
        <f t="shared" si="431" ref="O910:O915">K910+N910</f>
        <v>1002.5</v>
      </c>
      <c s="224">
        <v>0</v>
      </c>
      <c s="219">
        <f t="shared" si="432" ref="Q910:Q915">O910+P910</f>
        <v>1002.5</v>
      </c>
      <c s="224">
        <v>0</v>
      </c>
      <c s="219">
        <f t="shared" si="433" ref="S910:S915">Q910+R910</f>
        <v>1002.5</v>
      </c>
      <c s="31"/>
      <c s="40"/>
      <c s="40"/>
    </row>
    <row r="911" spans="1:22" s="41" customFormat="1" ht="12.75" hidden="1">
      <c r="A911" s="292" t="s">
        <v>691</v>
      </c>
      <c s="36" t="s">
        <v>723</v>
      </c>
      <c s="36" t="s">
        <v>414</v>
      </c>
      <c s="36" t="s">
        <v>432</v>
      </c>
      <c s="36" t="s">
        <v>901</v>
      </c>
      <c s="42" t="s">
        <v>692</v>
      </c>
      <c s="35">
        <v>0</v>
      </c>
      <c s="35">
        <v>0</v>
      </c>
      <c s="35">
        <f t="shared" si="428"/>
        <v>0</v>
      </c>
      <c s="170">
        <v>0</v>
      </c>
      <c s="218">
        <f t="shared" si="429"/>
        <v>0</v>
      </c>
      <c s="216">
        <v>0</v>
      </c>
      <c s="216">
        <f t="shared" si="430"/>
        <v>0</v>
      </c>
      <c s="216">
        <v>0</v>
      </c>
      <c s="219">
        <f t="shared" si="431"/>
        <v>0</v>
      </c>
      <c s="224">
        <v>0</v>
      </c>
      <c s="219">
        <f t="shared" si="432"/>
        <v>0</v>
      </c>
      <c s="224">
        <v>0</v>
      </c>
      <c s="219">
        <f t="shared" si="433"/>
        <v>0</v>
      </c>
      <c s="31"/>
      <c s="40"/>
      <c s="40"/>
    </row>
    <row r="912" spans="1:22" s="41" customFormat="1" ht="25.5" hidden="1">
      <c r="A912" s="292" t="s">
        <v>693</v>
      </c>
      <c s="36" t="s">
        <v>723</v>
      </c>
      <c s="36" t="s">
        <v>414</v>
      </c>
      <c s="36" t="s">
        <v>432</v>
      </c>
      <c s="36" t="s">
        <v>901</v>
      </c>
      <c s="42" t="s">
        <v>694</v>
      </c>
      <c s="35">
        <v>0</v>
      </c>
      <c s="35">
        <v>0</v>
      </c>
      <c s="35">
        <f t="shared" si="428"/>
        <v>0</v>
      </c>
      <c s="170">
        <v>0</v>
      </c>
      <c s="218">
        <f t="shared" si="429"/>
        <v>0</v>
      </c>
      <c s="216">
        <v>0</v>
      </c>
      <c s="216">
        <f t="shared" si="430"/>
        <v>0</v>
      </c>
      <c s="216">
        <v>0</v>
      </c>
      <c s="219">
        <f t="shared" si="431"/>
        <v>0</v>
      </c>
      <c s="224">
        <v>0</v>
      </c>
      <c s="219">
        <f t="shared" si="432"/>
        <v>0</v>
      </c>
      <c s="224">
        <v>0</v>
      </c>
      <c s="219">
        <f t="shared" si="433"/>
        <v>0</v>
      </c>
      <c s="31"/>
      <c s="40"/>
      <c s="40"/>
    </row>
    <row r="913" spans="1:22" s="41" customFormat="1" ht="25.5" hidden="1">
      <c r="A913" s="292" t="s">
        <v>695</v>
      </c>
      <c s="36" t="s">
        <v>723</v>
      </c>
      <c s="36" t="s">
        <v>414</v>
      </c>
      <c s="36" t="s">
        <v>432</v>
      </c>
      <c s="36" t="s">
        <v>901</v>
      </c>
      <c s="42" t="s">
        <v>696</v>
      </c>
      <c s="35">
        <v>0</v>
      </c>
      <c s="35">
        <v>0</v>
      </c>
      <c s="35">
        <f t="shared" si="428"/>
        <v>0</v>
      </c>
      <c s="170">
        <v>0</v>
      </c>
      <c s="218">
        <f t="shared" si="429"/>
        <v>0</v>
      </c>
      <c s="216">
        <v>0</v>
      </c>
      <c s="216">
        <f t="shared" si="430"/>
        <v>0</v>
      </c>
      <c s="216">
        <v>0</v>
      </c>
      <c s="219">
        <f t="shared" si="431"/>
        <v>0</v>
      </c>
      <c s="224">
        <v>0</v>
      </c>
      <c s="219">
        <f t="shared" si="432"/>
        <v>0</v>
      </c>
      <c s="224">
        <v>0</v>
      </c>
      <c s="219">
        <f t="shared" si="433"/>
        <v>0</v>
      </c>
      <c s="31"/>
      <c s="40"/>
      <c s="40"/>
    </row>
    <row r="914" spans="1:22" s="41" customFormat="1" ht="25.5">
      <c r="A914" s="292" t="s">
        <v>684</v>
      </c>
      <c s="36" t="s">
        <v>723</v>
      </c>
      <c s="36" t="s">
        <v>414</v>
      </c>
      <c s="36" t="s">
        <v>432</v>
      </c>
      <c s="36" t="s">
        <v>901</v>
      </c>
      <c s="42" t="s">
        <v>685</v>
      </c>
      <c s="35">
        <v>0</v>
      </c>
      <c s="35">
        <v>0</v>
      </c>
      <c s="35">
        <f t="shared" si="428"/>
        <v>0</v>
      </c>
      <c s="170">
        <v>0</v>
      </c>
      <c s="218">
        <f t="shared" si="429"/>
        <v>0</v>
      </c>
      <c s="216">
        <v>0</v>
      </c>
      <c s="216">
        <f t="shared" si="430"/>
        <v>0</v>
      </c>
      <c s="216">
        <v>140</v>
      </c>
      <c s="219">
        <f t="shared" si="431"/>
        <v>140</v>
      </c>
      <c s="224">
        <v>0</v>
      </c>
      <c s="219">
        <f t="shared" si="432"/>
        <v>140</v>
      </c>
      <c s="224">
        <v>0</v>
      </c>
      <c s="219">
        <f t="shared" si="433"/>
        <v>140</v>
      </c>
      <c s="31" t="s">
        <v>354</v>
      </c>
      <c s="40"/>
      <c s="40"/>
    </row>
    <row r="915" spans="1:22" s="93" customFormat="1" ht="12.75" hidden="1">
      <c r="A915" s="292" t="s">
        <v>645</v>
      </c>
      <c s="36" t="s">
        <v>723</v>
      </c>
      <c s="36" t="s">
        <v>414</v>
      </c>
      <c s="36" t="s">
        <v>432</v>
      </c>
      <c s="36" t="s">
        <v>901</v>
      </c>
      <c s="42" t="s">
        <v>646</v>
      </c>
      <c s="39">
        <v>0</v>
      </c>
      <c s="35">
        <v>0</v>
      </c>
      <c s="35">
        <f t="shared" si="428"/>
        <v>0</v>
      </c>
      <c s="170">
        <v>1355.77</v>
      </c>
      <c s="218">
        <f t="shared" si="429"/>
        <v>1355.77</v>
      </c>
      <c s="216">
        <v>0</v>
      </c>
      <c s="216">
        <f t="shared" si="430"/>
        <v>1355.77</v>
      </c>
      <c s="220">
        <v>-1355.77</v>
      </c>
      <c s="219">
        <f t="shared" si="431"/>
        <v>0</v>
      </c>
      <c s="224">
        <v>0</v>
      </c>
      <c s="219">
        <f t="shared" si="432"/>
        <v>0</v>
      </c>
      <c s="224">
        <v>0</v>
      </c>
      <c s="219">
        <f t="shared" si="433"/>
        <v>0</v>
      </c>
      <c s="31"/>
      <c s="92"/>
      <c s="92"/>
    </row>
    <row r="916" spans="1:22" s="41" customFormat="1" ht="12.75" hidden="1">
      <c r="A916" s="291" t="s">
        <v>431</v>
      </c>
      <c s="34" t="s">
        <v>723</v>
      </c>
      <c s="34" t="s">
        <v>414</v>
      </c>
      <c s="34" t="s">
        <v>433</v>
      </c>
      <c s="34"/>
      <c s="38"/>
      <c s="39">
        <f t="shared" si="434" ref="G916:O916">G917+G921</f>
        <v>2346.8000000000002</v>
      </c>
      <c s="35">
        <f t="shared" si="434"/>
        <v>-991.02999999999997</v>
      </c>
      <c s="35">
        <f t="shared" si="434"/>
        <v>1355.7700000000002</v>
      </c>
      <c s="170">
        <f t="shared" si="434"/>
        <v>-1355.77</v>
      </c>
      <c s="218">
        <f t="shared" si="434"/>
        <v>0</v>
      </c>
      <c s="216">
        <f>L917+L921</f>
        <v>0</v>
      </c>
      <c s="216">
        <f>M917+M921</f>
        <v>0</v>
      </c>
      <c s="216">
        <f t="shared" si="434"/>
        <v>0</v>
      </c>
      <c s="219">
        <f t="shared" si="434"/>
        <v>0</v>
      </c>
      <c s="216">
        <f>P917+P921</f>
        <v>0</v>
      </c>
      <c s="219">
        <f>Q917+Q921</f>
        <v>0</v>
      </c>
      <c s="216">
        <f>R917+R921</f>
        <v>0</v>
      </c>
      <c s="219">
        <f>S917+S921</f>
        <v>0</v>
      </c>
      <c s="31"/>
      <c s="40"/>
      <c s="40"/>
    </row>
    <row r="917" spans="1:22" s="41" customFormat="1" ht="12.75" hidden="1">
      <c r="A917" s="292" t="s">
        <v>899</v>
      </c>
      <c s="36" t="s">
        <v>723</v>
      </c>
      <c s="36" t="s">
        <v>414</v>
      </c>
      <c s="36" t="s">
        <v>433</v>
      </c>
      <c s="36" t="s">
        <v>900</v>
      </c>
      <c s="42"/>
      <c s="39">
        <f t="shared" si="435" ref="G917:S917">G918</f>
        <v>2346.8000000000002</v>
      </c>
      <c s="35">
        <f t="shared" si="435"/>
        <v>-991.02999999999997</v>
      </c>
      <c s="35">
        <f t="shared" si="435"/>
        <v>1355.7700000000002</v>
      </c>
      <c s="170">
        <f t="shared" si="435"/>
        <v>-1355.77</v>
      </c>
      <c s="218">
        <f t="shared" si="435"/>
        <v>0</v>
      </c>
      <c s="216">
        <f t="shared" si="435"/>
        <v>0</v>
      </c>
      <c s="216">
        <f t="shared" si="435"/>
        <v>0</v>
      </c>
      <c s="216">
        <f t="shared" si="435"/>
        <v>0</v>
      </c>
      <c s="219">
        <f t="shared" si="435"/>
        <v>0</v>
      </c>
      <c s="216">
        <f t="shared" si="435"/>
        <v>0</v>
      </c>
      <c s="219">
        <f t="shared" si="435"/>
        <v>0</v>
      </c>
      <c s="216">
        <f t="shared" si="435"/>
        <v>0</v>
      </c>
      <c s="219">
        <f t="shared" si="435"/>
        <v>0</v>
      </c>
      <c s="31"/>
      <c s="40"/>
      <c s="40"/>
    </row>
    <row r="918" spans="1:22" s="41" customFormat="1" ht="12.75" hidden="1">
      <c r="A918" s="292" t="s">
        <v>849</v>
      </c>
      <c s="36" t="s">
        <v>723</v>
      </c>
      <c s="36" t="s">
        <v>414</v>
      </c>
      <c s="36" t="s">
        <v>433</v>
      </c>
      <c s="36" t="s">
        <v>901</v>
      </c>
      <c s="42"/>
      <c s="39">
        <f t="shared" si="436" ref="G918:O918">G919+G920</f>
        <v>2346.8000000000002</v>
      </c>
      <c s="35">
        <f t="shared" si="436"/>
        <v>-991.02999999999997</v>
      </c>
      <c s="35">
        <f t="shared" si="436"/>
        <v>1355.7700000000002</v>
      </c>
      <c s="170">
        <f t="shared" si="436"/>
        <v>-1355.77</v>
      </c>
      <c s="218">
        <f t="shared" si="436"/>
        <v>0</v>
      </c>
      <c s="216">
        <f>L919+L920</f>
        <v>0</v>
      </c>
      <c s="216">
        <f>M919+M920</f>
        <v>0</v>
      </c>
      <c s="216">
        <f t="shared" si="436"/>
        <v>0</v>
      </c>
      <c s="219">
        <f t="shared" si="436"/>
        <v>0</v>
      </c>
      <c s="216">
        <f>P919+P920</f>
        <v>0</v>
      </c>
      <c s="219">
        <f>Q919+Q920</f>
        <v>0</v>
      </c>
      <c s="216">
        <f>R919+R920</f>
        <v>0</v>
      </c>
      <c s="219">
        <f>S919+S920</f>
        <v>0</v>
      </c>
      <c s="31"/>
      <c s="40"/>
      <c s="40"/>
    </row>
    <row r="919" spans="1:22" s="93" customFormat="1" ht="12.75" hidden="1">
      <c r="A919" s="292" t="s">
        <v>645</v>
      </c>
      <c s="36" t="s">
        <v>723</v>
      </c>
      <c s="36" t="s">
        <v>414</v>
      </c>
      <c s="36" t="s">
        <v>433</v>
      </c>
      <c s="36" t="s">
        <v>901</v>
      </c>
      <c s="42" t="s">
        <v>646</v>
      </c>
      <c s="39">
        <v>2346.8000000000002</v>
      </c>
      <c s="35">
        <v>-991.02999999999997</v>
      </c>
      <c s="35">
        <f>G919+H919</f>
        <v>1355.7700000000002</v>
      </c>
      <c s="170">
        <v>-1355.77</v>
      </c>
      <c s="218">
        <f>I919+J919</f>
        <v>0</v>
      </c>
      <c s="216">
        <v>0</v>
      </c>
      <c s="216">
        <f>K919+L919</f>
        <v>0</v>
      </c>
      <c s="220">
        <v>0</v>
      </c>
      <c s="219">
        <f>K919+N919</f>
        <v>0</v>
      </c>
      <c s="220">
        <v>0</v>
      </c>
      <c s="219">
        <f>M919+P919</f>
        <v>0</v>
      </c>
      <c s="220">
        <v>0</v>
      </c>
      <c s="219">
        <f>O919+R919</f>
        <v>0</v>
      </c>
      <c s="31"/>
      <c s="92"/>
      <c s="92"/>
    </row>
    <row r="920" spans="1:22" s="51" customFormat="1" ht="12.75" hidden="1">
      <c r="A920" s="292" t="s">
        <v>6</v>
      </c>
      <c s="36" t="s">
        <v>723</v>
      </c>
      <c s="36" t="s">
        <v>414</v>
      </c>
      <c s="36" t="s">
        <v>433</v>
      </c>
      <c s="36" t="s">
        <v>902</v>
      </c>
      <c s="42" t="s">
        <v>1059</v>
      </c>
      <c s="39"/>
      <c s="35"/>
      <c s="35">
        <f>G920+H920</f>
        <v>0</v>
      </c>
      <c s="170"/>
      <c s="218">
        <f>I920+J920</f>
        <v>0</v>
      </c>
      <c s="216"/>
      <c s="216">
        <f>K920+L920</f>
        <v>0</v>
      </c>
      <c s="216"/>
      <c s="219">
        <f>K920+N920</f>
        <v>0</v>
      </c>
      <c s="216"/>
      <c s="219">
        <f>M920+P920</f>
        <v>0</v>
      </c>
      <c s="216"/>
      <c s="219">
        <f>O920+R920</f>
        <v>0</v>
      </c>
      <c s="31"/>
      <c s="50"/>
      <c s="50"/>
    </row>
    <row r="921" spans="1:22" s="33" customFormat="1" ht="12.75" hidden="1">
      <c r="A921" s="292" t="s">
        <v>616</v>
      </c>
      <c s="36" t="s">
        <v>723</v>
      </c>
      <c s="36" t="s">
        <v>414</v>
      </c>
      <c s="36" t="s">
        <v>433</v>
      </c>
      <c s="36" t="s">
        <v>617</v>
      </c>
      <c s="42"/>
      <c s="39">
        <f>G922</f>
        <v>0</v>
      </c>
      <c s="35">
        <f>H922</f>
        <v>0</v>
      </c>
      <c s="35">
        <f>I922+29217.7-29217.7</f>
        <v>0</v>
      </c>
      <c s="170">
        <f>J922</f>
        <v>0</v>
      </c>
      <c s="218">
        <f>K922+29217.7-29217.7</f>
        <v>0</v>
      </c>
      <c s="216">
        <f>L922</f>
        <v>0</v>
      </c>
      <c s="216">
        <f>M922+29217.7-29217.7</f>
        <v>0</v>
      </c>
      <c s="216">
        <f>N922</f>
        <v>0</v>
      </c>
      <c s="219">
        <f>O922+29217.7-29217.7</f>
        <v>0</v>
      </c>
      <c s="216">
        <f>P922</f>
        <v>0</v>
      </c>
      <c s="219">
        <f>Q922+29217.7-29217.7</f>
        <v>0</v>
      </c>
      <c s="216">
        <f>R922</f>
        <v>0</v>
      </c>
      <c s="219">
        <f>S922+29217.7-29217.7</f>
        <v>0</v>
      </c>
      <c s="31"/>
      <c s="32"/>
      <c s="32"/>
    </row>
    <row r="922" spans="1:22" s="33" customFormat="1" ht="25.5" hidden="1">
      <c r="A922" s="292" t="s">
        <v>903</v>
      </c>
      <c s="36" t="s">
        <v>723</v>
      </c>
      <c s="36" t="s">
        <v>414</v>
      </c>
      <c s="36" t="s">
        <v>433</v>
      </c>
      <c s="36" t="s">
        <v>904</v>
      </c>
      <c s="42"/>
      <c s="44">
        <f t="shared" si="437" ref="G922:O922">G923+G924</f>
        <v>0</v>
      </c>
      <c s="37">
        <f t="shared" si="437"/>
        <v>0</v>
      </c>
      <c s="37">
        <f t="shared" si="437"/>
        <v>0</v>
      </c>
      <c s="173">
        <f t="shared" si="437"/>
        <v>0</v>
      </c>
      <c s="222">
        <f t="shared" si="437"/>
        <v>0</v>
      </c>
      <c s="220">
        <f>L923+L924</f>
        <v>0</v>
      </c>
      <c s="220">
        <f>M923+M924</f>
        <v>0</v>
      </c>
      <c s="220">
        <f t="shared" si="437"/>
        <v>0</v>
      </c>
      <c s="223">
        <f t="shared" si="437"/>
        <v>0</v>
      </c>
      <c s="220">
        <f>P923+P924</f>
        <v>0</v>
      </c>
      <c s="223">
        <f>Q923+Q924</f>
        <v>0</v>
      </c>
      <c s="220">
        <f>R923+R924</f>
        <v>0</v>
      </c>
      <c s="223">
        <f>S923+S924</f>
        <v>0</v>
      </c>
      <c s="31"/>
      <c s="32"/>
      <c s="32"/>
    </row>
    <row r="923" spans="1:22" s="33" customFormat="1" ht="12.75" hidden="1">
      <c r="A923" s="292" t="s">
        <v>1058</v>
      </c>
      <c s="36" t="s">
        <v>723</v>
      </c>
      <c s="36" t="s">
        <v>414</v>
      </c>
      <c s="36" t="s">
        <v>433</v>
      </c>
      <c s="36" t="s">
        <v>904</v>
      </c>
      <c s="42" t="s">
        <v>1059</v>
      </c>
      <c s="39"/>
      <c s="35"/>
      <c s="35">
        <f>G923+H923</f>
        <v>0</v>
      </c>
      <c s="170"/>
      <c s="218">
        <f>I923+J923</f>
        <v>0</v>
      </c>
      <c s="216"/>
      <c s="216">
        <f>K923+L923</f>
        <v>0</v>
      </c>
      <c s="216"/>
      <c s="219">
        <f>K923+N923</f>
        <v>0</v>
      </c>
      <c s="216"/>
      <c s="219">
        <f>M923+P923</f>
        <v>0</v>
      </c>
      <c s="216"/>
      <c s="219">
        <f>O923+R923</f>
        <v>0</v>
      </c>
      <c s="31"/>
      <c s="32"/>
      <c s="32"/>
    </row>
    <row r="924" spans="1:22" s="33" customFormat="1" ht="12.75" hidden="1">
      <c r="A924" s="292" t="s">
        <v>23</v>
      </c>
      <c s="36" t="s">
        <v>723</v>
      </c>
      <c s="36" t="s">
        <v>414</v>
      </c>
      <c s="36" t="s">
        <v>433</v>
      </c>
      <c s="36" t="s">
        <v>904</v>
      </c>
      <c s="42" t="s">
        <v>24</v>
      </c>
      <c s="39"/>
      <c s="35"/>
      <c s="35">
        <f>G924+H924</f>
        <v>0</v>
      </c>
      <c s="170"/>
      <c s="218">
        <f>I924+J924</f>
        <v>0</v>
      </c>
      <c s="216"/>
      <c s="216">
        <f>K924+L924</f>
        <v>0</v>
      </c>
      <c s="216"/>
      <c s="219">
        <f>K924+N924</f>
        <v>0</v>
      </c>
      <c s="216"/>
      <c s="219">
        <f>M924+P924</f>
        <v>0</v>
      </c>
      <c s="216"/>
      <c s="219">
        <f>O924+R924</f>
        <v>0</v>
      </c>
      <c s="31"/>
      <c s="32"/>
      <c s="32"/>
    </row>
    <row r="925" spans="1:22" s="33" customFormat="1" ht="12.75" hidden="1">
      <c r="A925" s="291" t="s">
        <v>905</v>
      </c>
      <c s="34" t="s">
        <v>723</v>
      </c>
      <c s="34" t="s">
        <v>421</v>
      </c>
      <c s="34"/>
      <c s="34"/>
      <c s="38"/>
      <c s="66">
        <f t="shared" si="438" ref="G925:O925">G926+G930</f>
        <v>0</v>
      </c>
      <c s="67">
        <f t="shared" si="438"/>
        <v>0</v>
      </c>
      <c s="67">
        <f t="shared" si="438"/>
        <v>0</v>
      </c>
      <c s="180">
        <f t="shared" si="438"/>
        <v>0</v>
      </c>
      <c s="242">
        <f t="shared" si="438"/>
        <v>0</v>
      </c>
      <c s="241">
        <f>L926+L930</f>
        <v>0</v>
      </c>
      <c s="241">
        <f>M926+M930</f>
        <v>0</v>
      </c>
      <c s="241">
        <f t="shared" si="438"/>
        <v>0</v>
      </c>
      <c s="243">
        <f t="shared" si="438"/>
        <v>0</v>
      </c>
      <c s="241">
        <f>P926+P930</f>
        <v>0</v>
      </c>
      <c s="243">
        <f>Q926+Q930</f>
        <v>0</v>
      </c>
      <c s="241">
        <f>R926+R930</f>
        <v>0</v>
      </c>
      <c s="243">
        <f>S926+S930</f>
        <v>0</v>
      </c>
      <c s="31"/>
      <c s="32"/>
      <c s="32"/>
    </row>
    <row r="926" spans="1:22" s="33" customFormat="1" ht="12.75" hidden="1">
      <c r="A926" s="291" t="s">
        <v>442</v>
      </c>
      <c s="34" t="s">
        <v>723</v>
      </c>
      <c s="34" t="s">
        <v>421</v>
      </c>
      <c s="34" t="s">
        <v>437</v>
      </c>
      <c s="34"/>
      <c s="38"/>
      <c s="39">
        <f t="shared" si="439" ref="G926:S926">G927</f>
        <v>0</v>
      </c>
      <c s="35">
        <f t="shared" si="439"/>
        <v>0</v>
      </c>
      <c s="35">
        <f t="shared" si="439"/>
        <v>0</v>
      </c>
      <c s="170">
        <f t="shared" si="439"/>
        <v>0</v>
      </c>
      <c s="218">
        <f t="shared" si="439"/>
        <v>0</v>
      </c>
      <c s="216">
        <f t="shared" si="439"/>
        <v>0</v>
      </c>
      <c s="216">
        <f t="shared" si="439"/>
        <v>0</v>
      </c>
      <c s="216">
        <f t="shared" si="439"/>
        <v>0</v>
      </c>
      <c s="219">
        <f t="shared" si="439"/>
        <v>0</v>
      </c>
      <c s="216">
        <f t="shared" si="439"/>
        <v>0</v>
      </c>
      <c s="219">
        <f t="shared" si="439"/>
        <v>0</v>
      </c>
      <c s="216">
        <f t="shared" si="439"/>
        <v>0</v>
      </c>
      <c s="219">
        <f t="shared" si="439"/>
        <v>0</v>
      </c>
      <c s="31"/>
      <c s="32"/>
      <c s="32"/>
    </row>
    <row r="927" spans="1:22" s="33" customFormat="1" ht="25.5" hidden="1">
      <c r="A927" s="292" t="s">
        <v>906</v>
      </c>
      <c s="36" t="s">
        <v>723</v>
      </c>
      <c s="36" t="s">
        <v>421</v>
      </c>
      <c s="36" t="s">
        <v>437</v>
      </c>
      <c s="36" t="s">
        <v>907</v>
      </c>
      <c s="42"/>
      <c s="44">
        <f t="shared" si="440" ref="G927:O927">G928+G929</f>
        <v>0</v>
      </c>
      <c s="37">
        <f t="shared" si="440"/>
        <v>0</v>
      </c>
      <c s="37">
        <f t="shared" si="440"/>
        <v>0</v>
      </c>
      <c s="173">
        <f t="shared" si="440"/>
        <v>0</v>
      </c>
      <c s="222">
        <f t="shared" si="440"/>
        <v>0</v>
      </c>
      <c s="220">
        <f>L928+L929</f>
        <v>0</v>
      </c>
      <c s="220">
        <f>M928+M929</f>
        <v>0</v>
      </c>
      <c s="220">
        <f t="shared" si="440"/>
        <v>0</v>
      </c>
      <c s="223">
        <f t="shared" si="440"/>
        <v>0</v>
      </c>
      <c s="220">
        <f>P928+P929</f>
        <v>0</v>
      </c>
      <c s="223">
        <f>Q928+Q929</f>
        <v>0</v>
      </c>
      <c s="220">
        <f>R928+R929</f>
        <v>0</v>
      </c>
      <c s="223">
        <f>S928+S929</f>
        <v>0</v>
      </c>
      <c s="31"/>
      <c s="32"/>
      <c s="32"/>
    </row>
    <row r="928" spans="1:22" s="33" customFormat="1" ht="12.75" hidden="1">
      <c r="A928" s="292" t="s">
        <v>705</v>
      </c>
      <c s="36" t="s">
        <v>723</v>
      </c>
      <c s="36" t="s">
        <v>421</v>
      </c>
      <c s="36" t="s">
        <v>437</v>
      </c>
      <c s="36" t="s">
        <v>907</v>
      </c>
      <c s="42" t="s">
        <v>706</v>
      </c>
      <c s="39"/>
      <c s="35"/>
      <c s="35">
        <f>G928+H928</f>
        <v>0</v>
      </c>
      <c s="170"/>
      <c s="218">
        <f>I928+J928</f>
        <v>0</v>
      </c>
      <c s="216"/>
      <c s="216">
        <f>K928+L928</f>
        <v>0</v>
      </c>
      <c s="216"/>
      <c s="219">
        <f>K928+N928</f>
        <v>0</v>
      </c>
      <c s="216"/>
      <c s="219">
        <f>M928+P928</f>
        <v>0</v>
      </c>
      <c s="216"/>
      <c s="219">
        <f>O928+R928</f>
        <v>0</v>
      </c>
      <c s="31"/>
      <c s="32"/>
      <c s="32"/>
    </row>
    <row r="929" spans="1:22" s="33" customFormat="1" ht="12.75" hidden="1">
      <c r="A929" s="292" t="s">
        <v>23</v>
      </c>
      <c s="36" t="s">
        <v>723</v>
      </c>
      <c s="36" t="s">
        <v>421</v>
      </c>
      <c s="36" t="s">
        <v>437</v>
      </c>
      <c s="36" t="s">
        <v>907</v>
      </c>
      <c s="42" t="s">
        <v>24</v>
      </c>
      <c s="39"/>
      <c s="35"/>
      <c s="35">
        <f>G929+H929</f>
        <v>0</v>
      </c>
      <c s="170"/>
      <c s="218">
        <f>I929+J929</f>
        <v>0</v>
      </c>
      <c s="216"/>
      <c s="216">
        <f>K929+L929</f>
        <v>0</v>
      </c>
      <c s="216"/>
      <c s="219">
        <f>K929+N929</f>
        <v>0</v>
      </c>
      <c s="216"/>
      <c s="219">
        <f>M929+P929</f>
        <v>0</v>
      </c>
      <c s="216"/>
      <c s="219">
        <f>O929+R929</f>
        <v>0</v>
      </c>
      <c s="31"/>
      <c s="32"/>
      <c s="32"/>
    </row>
    <row r="930" spans="1:22" s="33" customFormat="1" ht="12.75" hidden="1">
      <c r="A930" s="291" t="s">
        <v>443</v>
      </c>
      <c s="34" t="s">
        <v>723</v>
      </c>
      <c s="34" t="s">
        <v>421</v>
      </c>
      <c s="34" t="s">
        <v>430</v>
      </c>
      <c s="36"/>
      <c s="42"/>
      <c s="62">
        <f t="shared" si="441" ref="G930:S930">G931</f>
        <v>0</v>
      </c>
      <c s="63">
        <f t="shared" si="441"/>
        <v>0</v>
      </c>
      <c s="63">
        <f t="shared" si="441"/>
        <v>0</v>
      </c>
      <c s="179">
        <f t="shared" si="441"/>
        <v>0</v>
      </c>
      <c s="238">
        <f t="shared" si="441"/>
        <v>0</v>
      </c>
      <c s="237">
        <f t="shared" si="441"/>
        <v>0</v>
      </c>
      <c s="237">
        <f t="shared" si="441"/>
        <v>0</v>
      </c>
      <c s="237">
        <f t="shared" si="441"/>
        <v>0</v>
      </c>
      <c s="239">
        <f t="shared" si="441"/>
        <v>0</v>
      </c>
      <c s="237">
        <f t="shared" si="441"/>
        <v>0</v>
      </c>
      <c s="239">
        <f t="shared" si="441"/>
        <v>0</v>
      </c>
      <c s="237">
        <f t="shared" si="441"/>
        <v>0</v>
      </c>
      <c s="239">
        <f t="shared" si="441"/>
        <v>0</v>
      </c>
      <c s="31"/>
      <c s="32"/>
      <c s="32"/>
    </row>
    <row r="931" spans="1:22" s="33" customFormat="1" ht="12.75" hidden="1">
      <c r="A931" s="292" t="s">
        <v>616</v>
      </c>
      <c s="36" t="s">
        <v>723</v>
      </c>
      <c s="36" t="s">
        <v>421</v>
      </c>
      <c s="36" t="s">
        <v>430</v>
      </c>
      <c s="36" t="s">
        <v>617</v>
      </c>
      <c s="42"/>
      <c s="39">
        <f>G932</f>
        <v>0</v>
      </c>
      <c s="35">
        <f t="shared" si="442" ref="G931:S932">H932</f>
        <v>0</v>
      </c>
      <c s="35">
        <f>I932</f>
        <v>0</v>
      </c>
      <c s="170">
        <f t="shared" si="442"/>
        <v>0</v>
      </c>
      <c s="218">
        <f>K932</f>
        <v>0</v>
      </c>
      <c s="216">
        <f t="shared" si="442"/>
        <v>0</v>
      </c>
      <c s="216">
        <f>M932</f>
        <v>0</v>
      </c>
      <c s="216">
        <f t="shared" si="442"/>
        <v>0</v>
      </c>
      <c s="219">
        <f>O932</f>
        <v>0</v>
      </c>
      <c s="216">
        <f t="shared" si="442"/>
        <v>0</v>
      </c>
      <c s="219">
        <f>Q932</f>
        <v>0</v>
      </c>
      <c s="216">
        <f t="shared" si="442"/>
        <v>0</v>
      </c>
      <c s="219">
        <f>S932</f>
        <v>0</v>
      </c>
      <c s="31"/>
      <c s="32"/>
      <c s="32"/>
    </row>
    <row r="932" spans="1:22" s="33" customFormat="1" ht="25.5" hidden="1">
      <c r="A932" s="292" t="s">
        <v>908</v>
      </c>
      <c s="36" t="s">
        <v>723</v>
      </c>
      <c s="36" t="s">
        <v>421</v>
      </c>
      <c s="36" t="s">
        <v>430</v>
      </c>
      <c s="36" t="s">
        <v>909</v>
      </c>
      <c s="42"/>
      <c s="39">
        <f t="shared" si="442"/>
        <v>0</v>
      </c>
      <c s="35">
        <f t="shared" si="442"/>
        <v>0</v>
      </c>
      <c s="35">
        <f t="shared" si="442"/>
        <v>0</v>
      </c>
      <c s="170">
        <f t="shared" si="442"/>
        <v>0</v>
      </c>
      <c s="218">
        <f t="shared" si="442"/>
        <v>0</v>
      </c>
      <c s="216">
        <f t="shared" si="442"/>
        <v>0</v>
      </c>
      <c s="216">
        <f t="shared" si="442"/>
        <v>0</v>
      </c>
      <c s="216">
        <f t="shared" si="442"/>
        <v>0</v>
      </c>
      <c s="219">
        <f t="shared" si="442"/>
        <v>0</v>
      </c>
      <c s="216">
        <f t="shared" si="442"/>
        <v>0</v>
      </c>
      <c s="219">
        <f t="shared" si="442"/>
        <v>0</v>
      </c>
      <c s="216">
        <f t="shared" si="442"/>
        <v>0</v>
      </c>
      <c s="219">
        <f t="shared" si="442"/>
        <v>0</v>
      </c>
      <c s="31"/>
      <c s="32"/>
      <c s="32"/>
    </row>
    <row r="933" spans="1:22" s="33" customFormat="1" ht="12.75" hidden="1">
      <c r="A933" s="292" t="s">
        <v>705</v>
      </c>
      <c s="36" t="s">
        <v>723</v>
      </c>
      <c s="36" t="s">
        <v>421</v>
      </c>
      <c s="36" t="s">
        <v>430</v>
      </c>
      <c s="36" t="s">
        <v>909</v>
      </c>
      <c s="42" t="s">
        <v>706</v>
      </c>
      <c s="39"/>
      <c s="35"/>
      <c s="35">
        <f>G933+H933</f>
        <v>0</v>
      </c>
      <c s="170"/>
      <c s="218">
        <f>I933+J933</f>
        <v>0</v>
      </c>
      <c s="216"/>
      <c s="216">
        <f>K933+L933</f>
        <v>0</v>
      </c>
      <c s="216"/>
      <c s="219">
        <f>K933+N933</f>
        <v>0</v>
      </c>
      <c s="216"/>
      <c s="219">
        <f>M933+P933</f>
        <v>0</v>
      </c>
      <c s="216"/>
      <c s="219">
        <f>O933+R933</f>
        <v>0</v>
      </c>
      <c s="31"/>
      <c s="32"/>
      <c s="32"/>
    </row>
    <row r="934" spans="1:22" s="33" customFormat="1" ht="12.75" hidden="1">
      <c r="A934" s="291" t="s">
        <v>844</v>
      </c>
      <c s="34" t="s">
        <v>723</v>
      </c>
      <c s="34" t="s">
        <v>427</v>
      </c>
      <c s="34"/>
      <c s="34"/>
      <c s="38"/>
      <c s="39">
        <f t="shared" si="443" ref="G934:O934">G935+G939</f>
        <v>0</v>
      </c>
      <c s="35">
        <f t="shared" si="443"/>
        <v>0</v>
      </c>
      <c s="35">
        <f t="shared" si="443"/>
        <v>0</v>
      </c>
      <c s="170">
        <f t="shared" si="443"/>
        <v>0</v>
      </c>
      <c s="218">
        <f t="shared" si="443"/>
        <v>0</v>
      </c>
      <c s="216">
        <f>L935+L939</f>
        <v>0</v>
      </c>
      <c s="216">
        <f>M935+M939</f>
        <v>0</v>
      </c>
      <c s="216">
        <f t="shared" si="443"/>
        <v>0</v>
      </c>
      <c s="219">
        <f t="shared" si="443"/>
        <v>0</v>
      </c>
      <c s="216">
        <f>P935+P939</f>
        <v>0</v>
      </c>
      <c s="219">
        <f>Q935+Q939</f>
        <v>0</v>
      </c>
      <c s="216">
        <f>R935+R939</f>
        <v>0</v>
      </c>
      <c s="219">
        <f>S935+S939</f>
        <v>0</v>
      </c>
      <c s="31"/>
      <c s="32"/>
      <c s="32"/>
    </row>
    <row r="935" spans="1:22" s="33" customFormat="1" ht="25.5" hidden="1">
      <c r="A935" s="291" t="s">
        <v>449</v>
      </c>
      <c s="34" t="s">
        <v>723</v>
      </c>
      <c s="34" t="s">
        <v>427</v>
      </c>
      <c s="34" t="s">
        <v>423</v>
      </c>
      <c s="34"/>
      <c s="38"/>
      <c s="39">
        <f t="shared" si="444" ref="G935:S937">G936</f>
        <v>0</v>
      </c>
      <c s="35">
        <f t="shared" si="444"/>
        <v>0</v>
      </c>
      <c s="35">
        <f t="shared" si="444"/>
        <v>0</v>
      </c>
      <c s="170">
        <f t="shared" si="444"/>
        <v>0</v>
      </c>
      <c s="218">
        <f t="shared" si="444"/>
        <v>0</v>
      </c>
      <c s="216">
        <f t="shared" si="444"/>
        <v>0</v>
      </c>
      <c s="216">
        <f t="shared" si="444"/>
        <v>0</v>
      </c>
      <c s="216">
        <f t="shared" si="444"/>
        <v>0</v>
      </c>
      <c s="219">
        <f t="shared" si="444"/>
        <v>0</v>
      </c>
      <c s="216">
        <f t="shared" si="444"/>
        <v>0</v>
      </c>
      <c s="219">
        <f t="shared" si="444"/>
        <v>0</v>
      </c>
      <c s="216">
        <f t="shared" si="444"/>
        <v>0</v>
      </c>
      <c s="219">
        <f t="shared" si="444"/>
        <v>0</v>
      </c>
      <c s="31"/>
      <c s="32"/>
      <c s="32"/>
    </row>
    <row r="936" spans="1:22" s="33" customFormat="1" ht="12.75" hidden="1">
      <c r="A936" s="292" t="s">
        <v>910</v>
      </c>
      <c s="36" t="s">
        <v>723</v>
      </c>
      <c s="36" t="s">
        <v>427</v>
      </c>
      <c s="36" t="s">
        <v>423</v>
      </c>
      <c s="36" t="s">
        <v>911</v>
      </c>
      <c s="42"/>
      <c s="39">
        <f t="shared" si="444"/>
        <v>0</v>
      </c>
      <c s="35">
        <f t="shared" si="444"/>
        <v>0</v>
      </c>
      <c s="35">
        <f t="shared" si="444"/>
        <v>0</v>
      </c>
      <c s="170">
        <f t="shared" si="444"/>
        <v>0</v>
      </c>
      <c s="218">
        <f t="shared" si="444"/>
        <v>0</v>
      </c>
      <c s="216">
        <f t="shared" si="444"/>
        <v>0</v>
      </c>
      <c s="216">
        <f t="shared" si="444"/>
        <v>0</v>
      </c>
      <c s="216">
        <f t="shared" si="444"/>
        <v>0</v>
      </c>
      <c s="219">
        <f t="shared" si="444"/>
        <v>0</v>
      </c>
      <c s="216">
        <f t="shared" si="444"/>
        <v>0</v>
      </c>
      <c s="219">
        <f t="shared" si="444"/>
        <v>0</v>
      </c>
      <c s="216">
        <f t="shared" si="444"/>
        <v>0</v>
      </c>
      <c s="219">
        <f t="shared" si="444"/>
        <v>0</v>
      </c>
      <c s="31"/>
      <c s="32"/>
      <c s="32"/>
    </row>
    <row r="937" spans="1:22" s="33" customFormat="1" ht="12.75" hidden="1">
      <c r="A937" s="292" t="s">
        <v>912</v>
      </c>
      <c s="36" t="s">
        <v>723</v>
      </c>
      <c s="36" t="s">
        <v>427</v>
      </c>
      <c s="36" t="s">
        <v>423</v>
      </c>
      <c s="36" t="s">
        <v>913</v>
      </c>
      <c s="42"/>
      <c s="39">
        <f t="shared" si="444"/>
        <v>0</v>
      </c>
      <c s="35">
        <f t="shared" si="444"/>
        <v>0</v>
      </c>
      <c s="35">
        <f t="shared" si="444"/>
        <v>0</v>
      </c>
      <c s="170">
        <f t="shared" si="444"/>
        <v>0</v>
      </c>
      <c s="218">
        <f t="shared" si="444"/>
        <v>0</v>
      </c>
      <c s="216">
        <f t="shared" si="444"/>
        <v>0</v>
      </c>
      <c s="216">
        <f t="shared" si="444"/>
        <v>0</v>
      </c>
      <c s="216">
        <f t="shared" si="444"/>
        <v>0</v>
      </c>
      <c s="219">
        <f t="shared" si="444"/>
        <v>0</v>
      </c>
      <c s="216">
        <f t="shared" si="444"/>
        <v>0</v>
      </c>
      <c s="219">
        <f t="shared" si="444"/>
        <v>0</v>
      </c>
      <c s="216">
        <f t="shared" si="444"/>
        <v>0</v>
      </c>
      <c s="219">
        <f t="shared" si="444"/>
        <v>0</v>
      </c>
      <c s="31"/>
      <c s="32"/>
      <c s="32"/>
    </row>
    <row r="938" spans="1:22" s="33" customFormat="1" ht="12.75" hidden="1">
      <c r="A938" s="292" t="s">
        <v>590</v>
      </c>
      <c s="36" t="s">
        <v>723</v>
      </c>
      <c s="36" t="s">
        <v>427</v>
      </c>
      <c s="36" t="s">
        <v>423</v>
      </c>
      <c s="36" t="s">
        <v>913</v>
      </c>
      <c s="42" t="s">
        <v>591</v>
      </c>
      <c s="39"/>
      <c s="35"/>
      <c s="35">
        <f>G938+H938</f>
        <v>0</v>
      </c>
      <c s="170"/>
      <c s="218">
        <f>I938+J938</f>
        <v>0</v>
      </c>
      <c s="216"/>
      <c s="216">
        <f>K938+L938</f>
        <v>0</v>
      </c>
      <c s="216"/>
      <c s="219">
        <f>K938+N938</f>
        <v>0</v>
      </c>
      <c s="216"/>
      <c s="219">
        <f>M938+P938</f>
        <v>0</v>
      </c>
      <c s="216"/>
      <c s="219">
        <f>O938+R938</f>
        <v>0</v>
      </c>
      <c s="31"/>
      <c s="32"/>
      <c s="32"/>
    </row>
    <row r="939" spans="1:22" s="33" customFormat="1" ht="12.75" hidden="1">
      <c r="A939" s="291" t="s">
        <v>914</v>
      </c>
      <c s="34" t="s">
        <v>723</v>
      </c>
      <c s="34" t="s">
        <v>427</v>
      </c>
      <c s="34" t="s">
        <v>425</v>
      </c>
      <c s="36"/>
      <c s="42"/>
      <c s="39">
        <f t="shared" si="445" ref="G939:S940">G940</f>
        <v>0</v>
      </c>
      <c s="35">
        <f t="shared" si="445"/>
        <v>0</v>
      </c>
      <c s="35">
        <f t="shared" si="445"/>
        <v>0</v>
      </c>
      <c s="170">
        <f t="shared" si="445"/>
        <v>0</v>
      </c>
      <c s="218">
        <f t="shared" si="445"/>
        <v>0</v>
      </c>
      <c s="216">
        <f t="shared" si="445"/>
        <v>0</v>
      </c>
      <c s="216">
        <f t="shared" si="445"/>
        <v>0</v>
      </c>
      <c s="216">
        <f t="shared" si="445"/>
        <v>0</v>
      </c>
      <c s="219">
        <f t="shared" si="445"/>
        <v>0</v>
      </c>
      <c s="216">
        <f t="shared" si="445"/>
        <v>0</v>
      </c>
      <c s="219">
        <f t="shared" si="445"/>
        <v>0</v>
      </c>
      <c s="216">
        <f t="shared" si="445"/>
        <v>0</v>
      </c>
      <c s="219">
        <f t="shared" si="445"/>
        <v>0</v>
      </c>
      <c s="31"/>
      <c s="32"/>
      <c s="32"/>
    </row>
    <row r="940" spans="1:22" s="33" customFormat="1" ht="12.75" hidden="1">
      <c r="A940" s="292" t="s">
        <v>915</v>
      </c>
      <c s="36" t="s">
        <v>723</v>
      </c>
      <c s="36" t="s">
        <v>427</v>
      </c>
      <c s="36" t="s">
        <v>425</v>
      </c>
      <c s="36" t="s">
        <v>916</v>
      </c>
      <c s="42"/>
      <c s="39">
        <f t="shared" si="445"/>
        <v>0</v>
      </c>
      <c s="35">
        <f t="shared" si="445"/>
        <v>0</v>
      </c>
      <c s="35">
        <f t="shared" si="445"/>
        <v>0</v>
      </c>
      <c s="170">
        <f t="shared" si="445"/>
        <v>0</v>
      </c>
      <c s="218">
        <f t="shared" si="445"/>
        <v>0</v>
      </c>
      <c s="216">
        <f t="shared" si="445"/>
        <v>0</v>
      </c>
      <c s="216">
        <f t="shared" si="445"/>
        <v>0</v>
      </c>
      <c s="216">
        <f t="shared" si="445"/>
        <v>0</v>
      </c>
      <c s="219">
        <f t="shared" si="445"/>
        <v>0</v>
      </c>
      <c s="216">
        <f t="shared" si="445"/>
        <v>0</v>
      </c>
      <c s="219">
        <f t="shared" si="445"/>
        <v>0</v>
      </c>
      <c s="216">
        <f t="shared" si="445"/>
        <v>0</v>
      </c>
      <c s="219">
        <f t="shared" si="445"/>
        <v>0</v>
      </c>
      <c s="31"/>
      <c s="32"/>
      <c s="32"/>
    </row>
    <row r="941" spans="1:22" s="33" customFormat="1" ht="12.75" hidden="1">
      <c r="A941" s="292" t="s">
        <v>590</v>
      </c>
      <c s="36" t="s">
        <v>723</v>
      </c>
      <c s="36" t="s">
        <v>427</v>
      </c>
      <c s="36" t="s">
        <v>425</v>
      </c>
      <c s="36" t="s">
        <v>916</v>
      </c>
      <c s="42" t="s">
        <v>591</v>
      </c>
      <c s="39"/>
      <c s="35"/>
      <c s="35">
        <f>G941+H941</f>
        <v>0</v>
      </c>
      <c s="170"/>
      <c s="218">
        <f>I941+J941</f>
        <v>0</v>
      </c>
      <c s="216"/>
      <c s="216">
        <f>K941+L941</f>
        <v>0</v>
      </c>
      <c s="216"/>
      <c s="219">
        <f>K941+N941</f>
        <v>0</v>
      </c>
      <c s="216"/>
      <c s="219">
        <f>M941+P941</f>
        <v>0</v>
      </c>
      <c s="216"/>
      <c s="219">
        <f>O941+R941</f>
        <v>0</v>
      </c>
      <c s="31"/>
      <c s="32"/>
      <c s="32"/>
    </row>
    <row r="942" spans="1:22" s="33" customFormat="1" ht="12.75" hidden="1">
      <c r="A942" s="291" t="s">
        <v>917</v>
      </c>
      <c s="34" t="s">
        <v>723</v>
      </c>
      <c s="34" t="s">
        <v>435</v>
      </c>
      <c s="36"/>
      <c s="36"/>
      <c s="42"/>
      <c s="39">
        <f t="shared" si="446" ref="G942:S945">G943</f>
        <v>0</v>
      </c>
      <c s="35">
        <f t="shared" si="446"/>
        <v>0</v>
      </c>
      <c s="35">
        <f t="shared" si="446"/>
        <v>0</v>
      </c>
      <c s="170">
        <f t="shared" si="446"/>
        <v>0</v>
      </c>
      <c s="218">
        <f t="shared" si="446"/>
        <v>0</v>
      </c>
      <c s="216">
        <f t="shared" si="446"/>
        <v>0</v>
      </c>
      <c s="216">
        <f t="shared" si="446"/>
        <v>0</v>
      </c>
      <c s="216">
        <f t="shared" si="446"/>
        <v>0</v>
      </c>
      <c s="219">
        <f t="shared" si="446"/>
        <v>0</v>
      </c>
      <c s="216">
        <f t="shared" si="446"/>
        <v>0</v>
      </c>
      <c s="219">
        <f t="shared" si="446"/>
        <v>0</v>
      </c>
      <c s="216">
        <f t="shared" si="446"/>
        <v>0</v>
      </c>
      <c s="219">
        <f t="shared" si="446"/>
        <v>0</v>
      </c>
      <c s="31"/>
      <c s="32"/>
      <c s="32"/>
    </row>
    <row r="943" spans="1:22" s="33" customFormat="1" ht="12.75" hidden="1">
      <c r="A943" s="291" t="s">
        <v>809</v>
      </c>
      <c s="34" t="s">
        <v>723</v>
      </c>
      <c s="34" t="s">
        <v>435</v>
      </c>
      <c s="34" t="s">
        <v>435</v>
      </c>
      <c s="36"/>
      <c s="42"/>
      <c s="39">
        <f t="shared" si="446"/>
        <v>0</v>
      </c>
      <c s="35">
        <f t="shared" si="446"/>
        <v>0</v>
      </c>
      <c s="35">
        <f t="shared" si="446"/>
        <v>0</v>
      </c>
      <c s="170">
        <f t="shared" si="446"/>
        <v>0</v>
      </c>
      <c s="218">
        <f t="shared" si="446"/>
        <v>0</v>
      </c>
      <c s="216">
        <f t="shared" si="446"/>
        <v>0</v>
      </c>
      <c s="216">
        <f t="shared" si="446"/>
        <v>0</v>
      </c>
      <c s="216">
        <f t="shared" si="446"/>
        <v>0</v>
      </c>
      <c s="219">
        <f t="shared" si="446"/>
        <v>0</v>
      </c>
      <c s="216">
        <f t="shared" si="446"/>
        <v>0</v>
      </c>
      <c s="219">
        <f t="shared" si="446"/>
        <v>0</v>
      </c>
      <c s="216">
        <f t="shared" si="446"/>
        <v>0</v>
      </c>
      <c s="219">
        <f t="shared" si="446"/>
        <v>0</v>
      </c>
      <c s="31"/>
      <c s="32"/>
      <c s="32"/>
    </row>
    <row r="944" spans="1:22" s="33" customFormat="1" ht="25.5" hidden="1">
      <c r="A944" s="292" t="s">
        <v>918</v>
      </c>
      <c s="36" t="s">
        <v>723</v>
      </c>
      <c s="36" t="s">
        <v>435</v>
      </c>
      <c s="36" t="s">
        <v>435</v>
      </c>
      <c s="36" t="s">
        <v>919</v>
      </c>
      <c s="42"/>
      <c s="39">
        <f t="shared" si="446"/>
        <v>0</v>
      </c>
      <c s="35">
        <f t="shared" si="446"/>
        <v>0</v>
      </c>
      <c s="35">
        <f t="shared" si="446"/>
        <v>0</v>
      </c>
      <c s="170">
        <f t="shared" si="446"/>
        <v>0</v>
      </c>
      <c s="218">
        <f t="shared" si="446"/>
        <v>0</v>
      </c>
      <c s="216">
        <f t="shared" si="446"/>
        <v>0</v>
      </c>
      <c s="216">
        <f t="shared" si="446"/>
        <v>0</v>
      </c>
      <c s="216">
        <f t="shared" si="446"/>
        <v>0</v>
      </c>
      <c s="219">
        <f t="shared" si="446"/>
        <v>0</v>
      </c>
      <c s="216">
        <f t="shared" si="446"/>
        <v>0</v>
      </c>
      <c s="219">
        <f t="shared" si="446"/>
        <v>0</v>
      </c>
      <c s="216">
        <f t="shared" si="446"/>
        <v>0</v>
      </c>
      <c s="219">
        <f t="shared" si="446"/>
        <v>0</v>
      </c>
      <c s="31"/>
      <c s="32"/>
      <c s="32"/>
    </row>
    <row r="945" spans="1:22" s="33" customFormat="1" ht="12.75" hidden="1">
      <c r="A945" s="292" t="s">
        <v>920</v>
      </c>
      <c s="36" t="s">
        <v>723</v>
      </c>
      <c s="36" t="s">
        <v>435</v>
      </c>
      <c s="36" t="s">
        <v>435</v>
      </c>
      <c s="36" t="s">
        <v>921</v>
      </c>
      <c s="42"/>
      <c s="44">
        <f t="shared" si="446"/>
        <v>0</v>
      </c>
      <c s="37">
        <f t="shared" si="446"/>
        <v>0</v>
      </c>
      <c s="37">
        <f t="shared" si="446"/>
        <v>0</v>
      </c>
      <c s="173">
        <f t="shared" si="446"/>
        <v>0</v>
      </c>
      <c s="222">
        <f t="shared" si="446"/>
        <v>0</v>
      </c>
      <c s="220">
        <f t="shared" si="446"/>
        <v>0</v>
      </c>
      <c s="220">
        <f t="shared" si="446"/>
        <v>0</v>
      </c>
      <c s="220">
        <f t="shared" si="446"/>
        <v>0</v>
      </c>
      <c s="223">
        <f t="shared" si="446"/>
        <v>0</v>
      </c>
      <c s="220">
        <f t="shared" si="446"/>
        <v>0</v>
      </c>
      <c s="223">
        <f t="shared" si="446"/>
        <v>0</v>
      </c>
      <c s="220">
        <f t="shared" si="446"/>
        <v>0</v>
      </c>
      <c s="223">
        <f t="shared" si="446"/>
        <v>0</v>
      </c>
      <c s="31"/>
      <c s="32"/>
      <c s="32"/>
    </row>
    <row r="946" spans="1:22" s="33" customFormat="1" ht="25.5" hidden="1">
      <c r="A946" s="292" t="s">
        <v>922</v>
      </c>
      <c s="36" t="s">
        <v>723</v>
      </c>
      <c s="36" t="s">
        <v>435</v>
      </c>
      <c s="36" t="s">
        <v>435</v>
      </c>
      <c s="36" t="s">
        <v>921</v>
      </c>
      <c s="42">
        <v>795</v>
      </c>
      <c s="39"/>
      <c s="35"/>
      <c s="35">
        <f>G946+H946</f>
        <v>0</v>
      </c>
      <c s="170"/>
      <c s="218">
        <f>I946+J946</f>
        <v>0</v>
      </c>
      <c s="216"/>
      <c s="216">
        <f>K946+L946</f>
        <v>0</v>
      </c>
      <c s="216"/>
      <c s="219">
        <f>K946+N946</f>
        <v>0</v>
      </c>
      <c s="216"/>
      <c s="219">
        <f>M946+P946</f>
        <v>0</v>
      </c>
      <c s="216"/>
      <c s="219">
        <f>O946+R946</f>
        <v>0</v>
      </c>
      <c s="31"/>
      <c s="32"/>
      <c s="32"/>
    </row>
    <row r="947" spans="1:22" s="48" customFormat="1" ht="12.75" hidden="1">
      <c r="A947" s="291" t="s">
        <v>654</v>
      </c>
      <c s="34" t="s">
        <v>723</v>
      </c>
      <c s="34"/>
      <c s="34"/>
      <c s="34"/>
      <c s="38"/>
      <c s="62">
        <f t="shared" si="447" ref="G947:O947">G948+G967+G972+G984+G963</f>
        <v>0</v>
      </c>
      <c s="63">
        <f t="shared" si="447"/>
        <v>0</v>
      </c>
      <c s="63">
        <f t="shared" si="447"/>
        <v>0</v>
      </c>
      <c s="179">
        <f t="shared" si="447"/>
        <v>0</v>
      </c>
      <c s="238">
        <f t="shared" si="447"/>
        <v>0</v>
      </c>
      <c s="237">
        <f>L948+L967+L972+L984+L963</f>
        <v>0</v>
      </c>
      <c s="237">
        <f>M948+M967+M972+M984+M963</f>
        <v>0</v>
      </c>
      <c s="237">
        <f t="shared" si="447"/>
        <v>0</v>
      </c>
      <c s="239">
        <f t="shared" si="447"/>
        <v>0</v>
      </c>
      <c s="237">
        <f>P948+P967+P972+P984+P963</f>
        <v>0</v>
      </c>
      <c s="239">
        <f>Q948+Q967+Q972+Q984+Q963</f>
        <v>0</v>
      </c>
      <c s="237">
        <f>R948+R967+R972+R984+R963</f>
        <v>0</v>
      </c>
      <c s="239">
        <f>S948+S967+S972+S984+S963</f>
        <v>0</v>
      </c>
      <c s="31"/>
      <c s="47"/>
      <c s="47"/>
    </row>
    <row r="948" spans="1:22" s="48" customFormat="1" ht="14.25" hidden="1">
      <c r="A948" s="299" t="s">
        <v>656</v>
      </c>
      <c s="34" t="s">
        <v>723</v>
      </c>
      <c s="34" t="s">
        <v>414</v>
      </c>
      <c s="34" t="s">
        <v>415</v>
      </c>
      <c s="34"/>
      <c s="38"/>
      <c s="62">
        <f t="shared" si="448" ref="G948:O948">G949+G959+G955</f>
        <v>0</v>
      </c>
      <c s="63">
        <f t="shared" si="448"/>
        <v>0</v>
      </c>
      <c s="63">
        <f t="shared" si="448"/>
        <v>0</v>
      </c>
      <c s="179">
        <f t="shared" si="448"/>
        <v>0</v>
      </c>
      <c s="238">
        <f t="shared" si="448"/>
        <v>0</v>
      </c>
      <c s="237">
        <f>L949+L959+L955</f>
        <v>0</v>
      </c>
      <c s="237">
        <f>M949+M959+M955</f>
        <v>0</v>
      </c>
      <c s="237">
        <f t="shared" si="448"/>
        <v>0</v>
      </c>
      <c s="239">
        <f t="shared" si="448"/>
        <v>0</v>
      </c>
      <c s="237">
        <f>P949+P959+P955</f>
        <v>0</v>
      </c>
      <c s="239">
        <f>Q949+Q959+Q955</f>
        <v>0</v>
      </c>
      <c s="237">
        <f>R949+R959+R955</f>
        <v>0</v>
      </c>
      <c s="239">
        <f>S949+S959+S955</f>
        <v>0</v>
      </c>
      <c s="31"/>
      <c s="47"/>
      <c s="47"/>
    </row>
    <row r="949" spans="1:22" s="33" customFormat="1" ht="38.25" hidden="1">
      <c r="A949" s="292" t="s">
        <v>420</v>
      </c>
      <c s="36" t="s">
        <v>723</v>
      </c>
      <c s="36" t="s">
        <v>414</v>
      </c>
      <c s="36" t="s">
        <v>421</v>
      </c>
      <c s="36"/>
      <c s="42"/>
      <c s="44">
        <f t="shared" si="449" ref="G949:S949">G950</f>
        <v>0</v>
      </c>
      <c s="37">
        <f t="shared" si="449"/>
        <v>0</v>
      </c>
      <c s="37">
        <f t="shared" si="449"/>
        <v>0</v>
      </c>
      <c s="173">
        <f t="shared" si="449"/>
        <v>0</v>
      </c>
      <c s="222">
        <f t="shared" si="449"/>
        <v>0</v>
      </c>
      <c s="220">
        <f t="shared" si="449"/>
        <v>0</v>
      </c>
      <c s="220">
        <f t="shared" si="449"/>
        <v>0</v>
      </c>
      <c s="220">
        <f t="shared" si="449"/>
        <v>0</v>
      </c>
      <c s="223">
        <f t="shared" si="449"/>
        <v>0</v>
      </c>
      <c s="220">
        <f t="shared" si="449"/>
        <v>0</v>
      </c>
      <c s="223">
        <f t="shared" si="449"/>
        <v>0</v>
      </c>
      <c s="220">
        <f t="shared" si="449"/>
        <v>0</v>
      </c>
      <c s="223">
        <f t="shared" si="449"/>
        <v>0</v>
      </c>
      <c s="31"/>
      <c s="32"/>
      <c s="32"/>
    </row>
    <row r="950" spans="1:22" s="33" customFormat="1" ht="12.75" hidden="1">
      <c r="A950" s="292" t="s">
        <v>10</v>
      </c>
      <c s="36" t="s">
        <v>723</v>
      </c>
      <c s="36" t="s">
        <v>414</v>
      </c>
      <c s="36" t="s">
        <v>421</v>
      </c>
      <c s="36" t="s">
        <v>11</v>
      </c>
      <c s="42"/>
      <c s="44">
        <f t="shared" si="450" ref="G950:O950">G951+G953</f>
        <v>0</v>
      </c>
      <c s="37">
        <f t="shared" si="450"/>
        <v>0</v>
      </c>
      <c s="37">
        <f t="shared" si="450"/>
        <v>0</v>
      </c>
      <c s="173">
        <f t="shared" si="450"/>
        <v>0</v>
      </c>
      <c s="222">
        <f t="shared" si="450"/>
        <v>0</v>
      </c>
      <c s="220">
        <f>L951+L953</f>
        <v>0</v>
      </c>
      <c s="220">
        <f>M951+M953</f>
        <v>0</v>
      </c>
      <c s="220">
        <f t="shared" si="450"/>
        <v>0</v>
      </c>
      <c s="223">
        <f t="shared" si="450"/>
        <v>0</v>
      </c>
      <c s="220">
        <f>P951+P953</f>
        <v>0</v>
      </c>
      <c s="223">
        <f>Q951+Q953</f>
        <v>0</v>
      </c>
      <c s="220">
        <f>R951+R953</f>
        <v>0</v>
      </c>
      <c s="223">
        <f>S951+S953</f>
        <v>0</v>
      </c>
      <c s="31"/>
      <c s="32"/>
      <c s="32"/>
    </row>
    <row r="951" spans="1:22" s="33" customFormat="1" ht="38.25" hidden="1">
      <c r="A951" s="292" t="s">
        <v>923</v>
      </c>
      <c s="36" t="s">
        <v>723</v>
      </c>
      <c s="36" t="s">
        <v>414</v>
      </c>
      <c s="36" t="s">
        <v>421</v>
      </c>
      <c s="36" t="s">
        <v>924</v>
      </c>
      <c s="42"/>
      <c s="44">
        <f t="shared" si="451" ref="G951:S951">G952</f>
        <v>0</v>
      </c>
      <c s="37">
        <f t="shared" si="451"/>
        <v>0</v>
      </c>
      <c s="37">
        <f t="shared" si="451"/>
        <v>0</v>
      </c>
      <c s="173">
        <f t="shared" si="451"/>
        <v>0</v>
      </c>
      <c s="222">
        <f t="shared" si="451"/>
        <v>0</v>
      </c>
      <c s="220">
        <f t="shared" si="451"/>
        <v>0</v>
      </c>
      <c s="220">
        <f t="shared" si="451"/>
        <v>0</v>
      </c>
      <c s="220">
        <f t="shared" si="451"/>
        <v>0</v>
      </c>
      <c s="223">
        <f t="shared" si="451"/>
        <v>0</v>
      </c>
      <c s="220">
        <f t="shared" si="451"/>
        <v>0</v>
      </c>
      <c s="223">
        <f t="shared" si="451"/>
        <v>0</v>
      </c>
      <c s="220">
        <f t="shared" si="451"/>
        <v>0</v>
      </c>
      <c s="223">
        <f t="shared" si="451"/>
        <v>0</v>
      </c>
      <c s="31"/>
      <c s="32"/>
      <c s="32"/>
    </row>
    <row r="952" spans="1:22" s="33" customFormat="1" ht="12.75" hidden="1">
      <c r="A952" s="292" t="s">
        <v>611</v>
      </c>
      <c s="36" t="s">
        <v>723</v>
      </c>
      <c s="36" t="s">
        <v>414</v>
      </c>
      <c s="36" t="s">
        <v>421</v>
      </c>
      <c s="36" t="s">
        <v>924</v>
      </c>
      <c s="42" t="s">
        <v>612</v>
      </c>
      <c s="39"/>
      <c s="35"/>
      <c s="35">
        <f>G952+H952</f>
        <v>0</v>
      </c>
      <c s="170"/>
      <c s="218">
        <f>I952+J952</f>
        <v>0</v>
      </c>
      <c s="216"/>
      <c s="216">
        <f>K952+L952</f>
        <v>0</v>
      </c>
      <c s="216"/>
      <c s="219">
        <f>K952+N952</f>
        <v>0</v>
      </c>
      <c s="216"/>
      <c s="219">
        <f>M952+P952</f>
        <v>0</v>
      </c>
      <c s="216"/>
      <c s="219">
        <f>O952+R952</f>
        <v>0</v>
      </c>
      <c s="31"/>
      <c s="32"/>
      <c s="32"/>
    </row>
    <row r="953" spans="1:22" s="33" customFormat="1" ht="25.5" hidden="1">
      <c r="A953" s="292" t="s">
        <v>925</v>
      </c>
      <c s="36" t="s">
        <v>723</v>
      </c>
      <c s="36" t="s">
        <v>414</v>
      </c>
      <c s="36" t="s">
        <v>421</v>
      </c>
      <c s="36" t="s">
        <v>926</v>
      </c>
      <c s="42"/>
      <c s="44">
        <f t="shared" si="452" ref="G953:S953">G954</f>
        <v>0</v>
      </c>
      <c s="37">
        <f t="shared" si="452"/>
        <v>0</v>
      </c>
      <c s="37">
        <f t="shared" si="452"/>
        <v>0</v>
      </c>
      <c s="173">
        <f t="shared" si="452"/>
        <v>0</v>
      </c>
      <c s="222">
        <f t="shared" si="452"/>
        <v>0</v>
      </c>
      <c s="220">
        <f t="shared" si="452"/>
        <v>0</v>
      </c>
      <c s="220">
        <f t="shared" si="452"/>
        <v>0</v>
      </c>
      <c s="220">
        <f t="shared" si="452"/>
        <v>0</v>
      </c>
      <c s="223">
        <f t="shared" si="452"/>
        <v>0</v>
      </c>
      <c s="220">
        <f t="shared" si="452"/>
        <v>0</v>
      </c>
      <c s="223">
        <f t="shared" si="452"/>
        <v>0</v>
      </c>
      <c s="220">
        <f t="shared" si="452"/>
        <v>0</v>
      </c>
      <c s="223">
        <f t="shared" si="452"/>
        <v>0</v>
      </c>
      <c s="31"/>
      <c s="32"/>
      <c s="32"/>
    </row>
    <row r="954" spans="1:22" s="33" customFormat="1" ht="12.75" hidden="1">
      <c r="A954" s="292" t="s">
        <v>611</v>
      </c>
      <c s="36" t="s">
        <v>723</v>
      </c>
      <c s="36" t="s">
        <v>414</v>
      </c>
      <c s="36" t="s">
        <v>421</v>
      </c>
      <c s="36" t="s">
        <v>926</v>
      </c>
      <c s="42" t="s">
        <v>612</v>
      </c>
      <c s="39"/>
      <c s="35"/>
      <c s="35">
        <f>G954+H954</f>
        <v>0</v>
      </c>
      <c s="170"/>
      <c s="218">
        <f>I954+J954</f>
        <v>0</v>
      </c>
      <c s="216"/>
      <c s="216">
        <f>K954+L954</f>
        <v>0</v>
      </c>
      <c s="216"/>
      <c s="219">
        <f>K954+N954</f>
        <v>0</v>
      </c>
      <c s="216"/>
      <c s="219">
        <f>M954+P954</f>
        <v>0</v>
      </c>
      <c s="216"/>
      <c s="219">
        <f>O954+R954</f>
        <v>0</v>
      </c>
      <c s="31"/>
      <c s="32"/>
      <c s="32"/>
    </row>
    <row r="955" spans="1:22" s="48" customFormat="1" ht="12.75" hidden="1">
      <c r="A955" s="291" t="s">
        <v>422</v>
      </c>
      <c s="34" t="s">
        <v>723</v>
      </c>
      <c s="34" t="s">
        <v>414</v>
      </c>
      <c s="34" t="s">
        <v>423</v>
      </c>
      <c s="34"/>
      <c s="38"/>
      <c s="62">
        <f t="shared" si="453" ref="G955:S955">G956</f>
        <v>0</v>
      </c>
      <c s="63">
        <f t="shared" si="453"/>
        <v>0</v>
      </c>
      <c s="63">
        <f t="shared" si="453"/>
        <v>0</v>
      </c>
      <c s="179">
        <f t="shared" si="453"/>
        <v>0</v>
      </c>
      <c s="238">
        <f t="shared" si="453"/>
        <v>0</v>
      </c>
      <c s="237">
        <f t="shared" si="453"/>
        <v>0</v>
      </c>
      <c s="237">
        <f t="shared" si="453"/>
        <v>0</v>
      </c>
      <c s="237">
        <f t="shared" si="453"/>
        <v>0</v>
      </c>
      <c s="239">
        <f t="shared" si="453"/>
        <v>0</v>
      </c>
      <c s="237">
        <f t="shared" si="453"/>
        <v>0</v>
      </c>
      <c s="239">
        <f t="shared" si="453"/>
        <v>0</v>
      </c>
      <c s="237">
        <f t="shared" si="453"/>
        <v>0</v>
      </c>
      <c s="239">
        <f t="shared" si="453"/>
        <v>0</v>
      </c>
      <c s="31"/>
      <c s="47"/>
      <c s="47"/>
    </row>
    <row r="956" spans="1:22" s="48" customFormat="1" ht="12.75" hidden="1">
      <c r="A956" s="291" t="s">
        <v>10</v>
      </c>
      <c s="34" t="s">
        <v>723</v>
      </c>
      <c s="34" t="s">
        <v>414</v>
      </c>
      <c s="34" t="s">
        <v>423</v>
      </c>
      <c s="34" t="s">
        <v>11</v>
      </c>
      <c s="38"/>
      <c s="62">
        <f t="shared" si="454" ref="G956:S957">G957</f>
        <v>0</v>
      </c>
      <c s="63">
        <f t="shared" si="454"/>
        <v>0</v>
      </c>
      <c s="63">
        <f t="shared" si="454"/>
        <v>0</v>
      </c>
      <c s="179">
        <f t="shared" si="454"/>
        <v>0</v>
      </c>
      <c s="238">
        <f t="shared" si="454"/>
        <v>0</v>
      </c>
      <c s="237">
        <f t="shared" si="454"/>
        <v>0</v>
      </c>
      <c s="237">
        <f t="shared" si="454"/>
        <v>0</v>
      </c>
      <c s="237">
        <f t="shared" si="454"/>
        <v>0</v>
      </c>
      <c s="239">
        <f t="shared" si="454"/>
        <v>0</v>
      </c>
      <c s="237">
        <f t="shared" si="454"/>
        <v>0</v>
      </c>
      <c s="239">
        <f t="shared" si="454"/>
        <v>0</v>
      </c>
      <c s="237">
        <f t="shared" si="454"/>
        <v>0</v>
      </c>
      <c s="239">
        <f t="shared" si="454"/>
        <v>0</v>
      </c>
      <c s="31"/>
      <c s="47"/>
      <c s="47"/>
    </row>
    <row r="957" spans="1:22" s="33" customFormat="1" ht="38.25" hidden="1">
      <c r="A957" s="292" t="s">
        <v>927</v>
      </c>
      <c s="36" t="s">
        <v>723</v>
      </c>
      <c s="36" t="s">
        <v>414</v>
      </c>
      <c s="36" t="s">
        <v>423</v>
      </c>
      <c s="36" t="s">
        <v>928</v>
      </c>
      <c s="42"/>
      <c s="44">
        <f t="shared" si="454"/>
        <v>0</v>
      </c>
      <c s="37">
        <f t="shared" si="454"/>
        <v>0</v>
      </c>
      <c s="37">
        <f t="shared" si="454"/>
        <v>0</v>
      </c>
      <c s="173">
        <f t="shared" si="454"/>
        <v>0</v>
      </c>
      <c s="222">
        <f t="shared" si="454"/>
        <v>0</v>
      </c>
      <c s="220">
        <f t="shared" si="454"/>
        <v>0</v>
      </c>
      <c s="220">
        <f t="shared" si="454"/>
        <v>0</v>
      </c>
      <c s="220">
        <f t="shared" si="454"/>
        <v>0</v>
      </c>
      <c s="223">
        <f t="shared" si="454"/>
        <v>0</v>
      </c>
      <c s="220">
        <f t="shared" si="454"/>
        <v>0</v>
      </c>
      <c s="223">
        <f t="shared" si="454"/>
        <v>0</v>
      </c>
      <c s="220">
        <f t="shared" si="454"/>
        <v>0</v>
      </c>
      <c s="223">
        <f t="shared" si="454"/>
        <v>0</v>
      </c>
      <c s="31"/>
      <c s="32"/>
      <c s="32"/>
    </row>
    <row r="958" spans="1:22" s="33" customFormat="1" ht="12.75" hidden="1">
      <c r="A958" s="292" t="s">
        <v>611</v>
      </c>
      <c s="36" t="s">
        <v>723</v>
      </c>
      <c s="36" t="s">
        <v>414</v>
      </c>
      <c s="36" t="s">
        <v>423</v>
      </c>
      <c s="36" t="s">
        <v>928</v>
      </c>
      <c s="42" t="s">
        <v>612</v>
      </c>
      <c s="39"/>
      <c s="35"/>
      <c s="35">
        <f>G958+H958</f>
        <v>0</v>
      </c>
      <c s="170"/>
      <c s="218">
        <f>I958+J958</f>
        <v>0</v>
      </c>
      <c s="216"/>
      <c s="216">
        <f>K958+L958</f>
        <v>0</v>
      </c>
      <c s="216"/>
      <c s="219">
        <f>K958+N958</f>
        <v>0</v>
      </c>
      <c s="216"/>
      <c s="219">
        <f>M958+P958</f>
        <v>0</v>
      </c>
      <c s="216"/>
      <c s="219">
        <f>O958+R958</f>
        <v>0</v>
      </c>
      <c s="31"/>
      <c s="32"/>
      <c s="32"/>
    </row>
    <row r="959" spans="1:22" s="48" customFormat="1" ht="12.75" hidden="1">
      <c r="A959" s="291" t="s">
        <v>431</v>
      </c>
      <c s="34" t="s">
        <v>723</v>
      </c>
      <c s="34" t="s">
        <v>414</v>
      </c>
      <c s="34" t="s">
        <v>432</v>
      </c>
      <c s="34"/>
      <c s="38"/>
      <c s="62">
        <f t="shared" si="455" ref="G959:S961">G960</f>
        <v>0</v>
      </c>
      <c s="63">
        <f t="shared" si="455"/>
        <v>0</v>
      </c>
      <c s="63">
        <f t="shared" si="455"/>
        <v>0</v>
      </c>
      <c s="179">
        <f t="shared" si="455"/>
        <v>0</v>
      </c>
      <c s="238">
        <f t="shared" si="455"/>
        <v>0</v>
      </c>
      <c s="237">
        <f t="shared" si="455"/>
        <v>0</v>
      </c>
      <c s="237">
        <f t="shared" si="455"/>
        <v>0</v>
      </c>
      <c s="237">
        <f t="shared" si="455"/>
        <v>0</v>
      </c>
      <c s="239">
        <f t="shared" si="455"/>
        <v>0</v>
      </c>
      <c s="237">
        <f t="shared" si="455"/>
        <v>0</v>
      </c>
      <c s="239">
        <f t="shared" si="455"/>
        <v>0</v>
      </c>
      <c s="237">
        <f t="shared" si="455"/>
        <v>0</v>
      </c>
      <c s="239">
        <f t="shared" si="455"/>
        <v>0</v>
      </c>
      <c s="31"/>
      <c s="47"/>
      <c s="47"/>
    </row>
    <row r="960" spans="1:22" s="33" customFormat="1" ht="12.75" hidden="1">
      <c r="A960" s="292" t="s">
        <v>10</v>
      </c>
      <c s="36" t="s">
        <v>723</v>
      </c>
      <c s="36" t="s">
        <v>414</v>
      </c>
      <c s="36" t="s">
        <v>432</v>
      </c>
      <c s="36" t="s">
        <v>11</v>
      </c>
      <c s="42"/>
      <c s="44">
        <f t="shared" si="455"/>
        <v>0</v>
      </c>
      <c s="37">
        <f t="shared" si="455"/>
        <v>0</v>
      </c>
      <c s="37">
        <f t="shared" si="455"/>
        <v>0</v>
      </c>
      <c s="173">
        <f t="shared" si="455"/>
        <v>0</v>
      </c>
      <c s="222">
        <f t="shared" si="455"/>
        <v>0</v>
      </c>
      <c s="220">
        <f t="shared" si="455"/>
        <v>0</v>
      </c>
      <c s="220">
        <f t="shared" si="455"/>
        <v>0</v>
      </c>
      <c s="220">
        <f t="shared" si="455"/>
        <v>0</v>
      </c>
      <c s="223">
        <f t="shared" si="455"/>
        <v>0</v>
      </c>
      <c s="220">
        <f t="shared" si="455"/>
        <v>0</v>
      </c>
      <c s="223">
        <f t="shared" si="455"/>
        <v>0</v>
      </c>
      <c s="220">
        <f t="shared" si="455"/>
        <v>0</v>
      </c>
      <c s="223">
        <f t="shared" si="455"/>
        <v>0</v>
      </c>
      <c s="31"/>
      <c s="32"/>
      <c s="32"/>
    </row>
    <row r="961" spans="1:22" s="33" customFormat="1" ht="25.5" hidden="1">
      <c r="A961" s="292" t="s">
        <v>929</v>
      </c>
      <c s="36" t="s">
        <v>723</v>
      </c>
      <c s="36" t="s">
        <v>414</v>
      </c>
      <c s="36" t="s">
        <v>432</v>
      </c>
      <c s="36" t="s">
        <v>930</v>
      </c>
      <c s="42"/>
      <c s="44">
        <f t="shared" si="455"/>
        <v>0</v>
      </c>
      <c s="37">
        <f t="shared" si="455"/>
        <v>0</v>
      </c>
      <c s="37">
        <f t="shared" si="455"/>
        <v>0</v>
      </c>
      <c s="173">
        <f t="shared" si="455"/>
        <v>0</v>
      </c>
      <c s="222">
        <f t="shared" si="455"/>
        <v>0</v>
      </c>
      <c s="220">
        <f t="shared" si="455"/>
        <v>0</v>
      </c>
      <c s="220">
        <f t="shared" si="455"/>
        <v>0</v>
      </c>
      <c s="220">
        <f t="shared" si="455"/>
        <v>0</v>
      </c>
      <c s="223">
        <f t="shared" si="455"/>
        <v>0</v>
      </c>
      <c s="220">
        <f t="shared" si="455"/>
        <v>0</v>
      </c>
      <c s="223">
        <f t="shared" si="455"/>
        <v>0</v>
      </c>
      <c s="220">
        <f t="shared" si="455"/>
        <v>0</v>
      </c>
      <c s="223">
        <f t="shared" si="455"/>
        <v>0</v>
      </c>
      <c s="31"/>
      <c s="32"/>
      <c s="32"/>
    </row>
    <row r="962" spans="1:22" s="33" customFormat="1" ht="12.75" hidden="1">
      <c r="A962" s="292" t="s">
        <v>611</v>
      </c>
      <c s="36" t="s">
        <v>723</v>
      </c>
      <c s="36" t="s">
        <v>414</v>
      </c>
      <c s="36" t="s">
        <v>432</v>
      </c>
      <c s="36" t="s">
        <v>930</v>
      </c>
      <c s="42" t="s">
        <v>612</v>
      </c>
      <c s="44">
        <f>G963</f>
        <v>0</v>
      </c>
      <c s="35"/>
      <c s="35">
        <f>G962+H962</f>
        <v>0</v>
      </c>
      <c s="170"/>
      <c s="218">
        <f>I962+J962</f>
        <v>0</v>
      </c>
      <c s="216"/>
      <c s="216">
        <f>K962+L962</f>
        <v>0</v>
      </c>
      <c s="216"/>
      <c s="219">
        <f>K962+N962</f>
        <v>0</v>
      </c>
      <c s="216"/>
      <c s="219">
        <f>M962+P962</f>
        <v>0</v>
      </c>
      <c s="216"/>
      <c s="219">
        <f>O962+R962</f>
        <v>0</v>
      </c>
      <c s="31"/>
      <c s="32"/>
      <c s="32"/>
    </row>
    <row r="963" spans="1:22" s="48" customFormat="1" ht="15.75" hidden="1">
      <c r="A963" s="300" t="s">
        <v>931</v>
      </c>
      <c s="34" t="s">
        <v>723</v>
      </c>
      <c s="34" t="s">
        <v>417</v>
      </c>
      <c s="34" t="s">
        <v>415</v>
      </c>
      <c s="34"/>
      <c s="38"/>
      <c s="62">
        <f>G964</f>
        <v>0</v>
      </c>
      <c s="63">
        <f t="shared" si="456" ref="H963:S965">H964</f>
        <v>0</v>
      </c>
      <c s="63">
        <f t="shared" si="456"/>
        <v>0</v>
      </c>
      <c s="179">
        <f t="shared" si="456"/>
        <v>0</v>
      </c>
      <c s="238">
        <f t="shared" si="456"/>
        <v>0</v>
      </c>
      <c s="237">
        <f t="shared" si="456"/>
        <v>0</v>
      </c>
      <c s="237">
        <f t="shared" si="456"/>
        <v>0</v>
      </c>
      <c s="237">
        <f t="shared" si="456"/>
        <v>0</v>
      </c>
      <c s="239">
        <f t="shared" si="456"/>
        <v>0</v>
      </c>
      <c s="237">
        <f t="shared" si="456"/>
        <v>0</v>
      </c>
      <c s="239">
        <f t="shared" si="456"/>
        <v>0</v>
      </c>
      <c s="237">
        <f t="shared" si="456"/>
        <v>0</v>
      </c>
      <c s="239">
        <f t="shared" si="456"/>
        <v>0</v>
      </c>
      <c s="31"/>
      <c s="47"/>
      <c s="47"/>
    </row>
    <row r="964" spans="1:22" s="33" customFormat="1" ht="12.75" hidden="1">
      <c r="A964" s="291" t="s">
        <v>932</v>
      </c>
      <c s="34" t="s">
        <v>723</v>
      </c>
      <c s="34" t="s">
        <v>417</v>
      </c>
      <c s="34" t="s">
        <v>419</v>
      </c>
      <c s="34"/>
      <c s="38"/>
      <c s="44">
        <f>G965</f>
        <v>0</v>
      </c>
      <c s="37">
        <f t="shared" si="456"/>
        <v>0</v>
      </c>
      <c s="37">
        <f t="shared" si="456"/>
        <v>0</v>
      </c>
      <c s="173">
        <f t="shared" si="456"/>
        <v>0</v>
      </c>
      <c s="222">
        <f t="shared" si="456"/>
        <v>0</v>
      </c>
      <c s="220">
        <f t="shared" si="456"/>
        <v>0</v>
      </c>
      <c s="220">
        <f t="shared" si="456"/>
        <v>0</v>
      </c>
      <c s="220">
        <f t="shared" si="456"/>
        <v>0</v>
      </c>
      <c s="223">
        <f t="shared" si="456"/>
        <v>0</v>
      </c>
      <c s="220">
        <f t="shared" si="456"/>
        <v>0</v>
      </c>
      <c s="223">
        <f t="shared" si="456"/>
        <v>0</v>
      </c>
      <c s="220">
        <f t="shared" si="456"/>
        <v>0</v>
      </c>
      <c s="223">
        <f t="shared" si="456"/>
        <v>0</v>
      </c>
      <c s="31"/>
      <c s="32"/>
      <c s="32"/>
    </row>
    <row r="965" spans="1:22" s="33" customFormat="1" ht="25.5" hidden="1">
      <c r="A965" s="292" t="s">
        <v>933</v>
      </c>
      <c s="36" t="s">
        <v>723</v>
      </c>
      <c s="36" t="s">
        <v>417</v>
      </c>
      <c s="36" t="s">
        <v>419</v>
      </c>
      <c s="36" t="s">
        <v>934</v>
      </c>
      <c s="42"/>
      <c s="39"/>
      <c s="37">
        <f t="shared" si="456"/>
        <v>0</v>
      </c>
      <c s="37">
        <f t="shared" si="456"/>
        <v>0</v>
      </c>
      <c s="173">
        <f t="shared" si="456"/>
        <v>0</v>
      </c>
      <c s="222">
        <f t="shared" si="456"/>
        <v>0</v>
      </c>
      <c s="220">
        <f t="shared" si="456"/>
        <v>0</v>
      </c>
      <c s="220">
        <f t="shared" si="456"/>
        <v>0</v>
      </c>
      <c s="220">
        <f t="shared" si="456"/>
        <v>0</v>
      </c>
      <c s="223">
        <f t="shared" si="456"/>
        <v>0</v>
      </c>
      <c s="220">
        <f t="shared" si="456"/>
        <v>0</v>
      </c>
      <c s="223">
        <f t="shared" si="456"/>
        <v>0</v>
      </c>
      <c s="220">
        <f t="shared" si="456"/>
        <v>0</v>
      </c>
      <c s="223">
        <f t="shared" si="456"/>
        <v>0</v>
      </c>
      <c s="31"/>
      <c s="32"/>
      <c s="32"/>
    </row>
    <row r="966" spans="1:22" s="33" customFormat="1" ht="12.75" hidden="1">
      <c r="A966" s="292" t="s">
        <v>611</v>
      </c>
      <c s="36" t="s">
        <v>723</v>
      </c>
      <c s="36" t="s">
        <v>417</v>
      </c>
      <c s="36" t="s">
        <v>419</v>
      </c>
      <c s="36" t="s">
        <v>934</v>
      </c>
      <c s="42" t="s">
        <v>612</v>
      </c>
      <c s="39"/>
      <c s="35"/>
      <c s="35">
        <f>G966+H966</f>
        <v>0</v>
      </c>
      <c s="170"/>
      <c s="218">
        <f>I966+J966</f>
        <v>0</v>
      </c>
      <c s="216"/>
      <c s="216">
        <f>K966+L966</f>
        <v>0</v>
      </c>
      <c s="216"/>
      <c s="219">
        <f>K966+N966</f>
        <v>0</v>
      </c>
      <c s="216"/>
      <c s="219">
        <f>M966+P966</f>
        <v>0</v>
      </c>
      <c s="216"/>
      <c s="219">
        <f>O966+R966</f>
        <v>0</v>
      </c>
      <c s="31"/>
      <c s="32"/>
      <c s="32"/>
    </row>
    <row r="967" spans="1:22" s="33" customFormat="1" ht="14.25" hidden="1">
      <c r="A967" s="299" t="s">
        <v>935</v>
      </c>
      <c s="34" t="s">
        <v>723</v>
      </c>
      <c s="34" t="s">
        <v>423</v>
      </c>
      <c s="34" t="s">
        <v>415</v>
      </c>
      <c s="36"/>
      <c s="42"/>
      <c s="44">
        <f t="shared" si="457" ref="G967:S970">G968</f>
        <v>0</v>
      </c>
      <c s="37">
        <f t="shared" si="457"/>
        <v>0</v>
      </c>
      <c s="37">
        <f t="shared" si="457"/>
        <v>0</v>
      </c>
      <c s="173">
        <f t="shared" si="457"/>
        <v>0</v>
      </c>
      <c s="222">
        <f t="shared" si="457"/>
        <v>0</v>
      </c>
      <c s="220">
        <f t="shared" si="457"/>
        <v>0</v>
      </c>
      <c s="220">
        <f t="shared" si="457"/>
        <v>0</v>
      </c>
      <c s="220">
        <f t="shared" si="457"/>
        <v>0</v>
      </c>
      <c s="223">
        <f t="shared" si="457"/>
        <v>0</v>
      </c>
      <c s="220">
        <f t="shared" si="457"/>
        <v>0</v>
      </c>
      <c s="223">
        <f t="shared" si="457"/>
        <v>0</v>
      </c>
      <c s="220">
        <f t="shared" si="457"/>
        <v>0</v>
      </c>
      <c s="223">
        <f t="shared" si="457"/>
        <v>0</v>
      </c>
      <c s="31"/>
      <c s="32"/>
      <c s="32"/>
    </row>
    <row r="968" spans="1:22" s="51" customFormat="1" ht="12.75" hidden="1">
      <c r="A968" s="292" t="s">
        <v>445</v>
      </c>
      <c s="36" t="s">
        <v>723</v>
      </c>
      <c s="36" t="s">
        <v>423</v>
      </c>
      <c s="36" t="s">
        <v>417</v>
      </c>
      <c s="36"/>
      <c s="42"/>
      <c s="44">
        <f t="shared" si="457"/>
        <v>0</v>
      </c>
      <c s="37">
        <f t="shared" si="457"/>
        <v>0</v>
      </c>
      <c s="37">
        <f t="shared" si="457"/>
        <v>0</v>
      </c>
      <c s="173">
        <f t="shared" si="457"/>
        <v>0</v>
      </c>
      <c s="222">
        <f t="shared" si="457"/>
        <v>0</v>
      </c>
      <c s="220">
        <f t="shared" si="457"/>
        <v>0</v>
      </c>
      <c s="220">
        <f t="shared" si="457"/>
        <v>0</v>
      </c>
      <c s="220">
        <f t="shared" si="457"/>
        <v>0</v>
      </c>
      <c s="223">
        <f t="shared" si="457"/>
        <v>0</v>
      </c>
      <c s="220">
        <f t="shared" si="457"/>
        <v>0</v>
      </c>
      <c s="223">
        <f t="shared" si="457"/>
        <v>0</v>
      </c>
      <c s="220">
        <f t="shared" si="457"/>
        <v>0</v>
      </c>
      <c s="223">
        <f t="shared" si="457"/>
        <v>0</v>
      </c>
      <c s="31"/>
      <c s="50"/>
      <c s="50"/>
    </row>
    <row r="969" spans="1:22" s="33" customFormat="1" ht="12.75" hidden="1">
      <c r="A969" s="292" t="s">
        <v>648</v>
      </c>
      <c s="36" t="s">
        <v>723</v>
      </c>
      <c s="36" t="s">
        <v>423</v>
      </c>
      <c s="36" t="s">
        <v>417</v>
      </c>
      <c s="36" t="s">
        <v>649</v>
      </c>
      <c s="42"/>
      <c s="44">
        <f t="shared" si="457"/>
        <v>0</v>
      </c>
      <c s="37">
        <f t="shared" si="457"/>
        <v>0</v>
      </c>
      <c s="37">
        <f t="shared" si="457"/>
        <v>0</v>
      </c>
      <c s="173">
        <f t="shared" si="457"/>
        <v>0</v>
      </c>
      <c s="222">
        <f t="shared" si="457"/>
        <v>0</v>
      </c>
      <c s="220">
        <f t="shared" si="457"/>
        <v>0</v>
      </c>
      <c s="220">
        <f t="shared" si="457"/>
        <v>0</v>
      </c>
      <c s="220">
        <f t="shared" si="457"/>
        <v>0</v>
      </c>
      <c s="223">
        <f t="shared" si="457"/>
        <v>0</v>
      </c>
      <c s="220">
        <f t="shared" si="457"/>
        <v>0</v>
      </c>
      <c s="223">
        <f t="shared" si="457"/>
        <v>0</v>
      </c>
      <c s="220">
        <f t="shared" si="457"/>
        <v>0</v>
      </c>
      <c s="223">
        <f t="shared" si="457"/>
        <v>0</v>
      </c>
      <c s="31"/>
      <c s="32"/>
      <c s="32"/>
    </row>
    <row r="970" spans="1:22" s="33" customFormat="1" ht="51" hidden="1">
      <c r="A970" s="292" t="s">
        <v>1111</v>
      </c>
      <c s="36" t="s">
        <v>723</v>
      </c>
      <c s="36" t="s">
        <v>423</v>
      </c>
      <c s="36" t="s">
        <v>417</v>
      </c>
      <c s="36" t="s">
        <v>1112</v>
      </c>
      <c s="42"/>
      <c s="44">
        <f t="shared" si="457"/>
        <v>0</v>
      </c>
      <c s="37">
        <f t="shared" si="457"/>
        <v>0</v>
      </c>
      <c s="37">
        <f t="shared" si="457"/>
        <v>0</v>
      </c>
      <c s="173">
        <f t="shared" si="457"/>
        <v>0</v>
      </c>
      <c s="222">
        <f t="shared" si="457"/>
        <v>0</v>
      </c>
      <c s="220">
        <f t="shared" si="457"/>
        <v>0</v>
      </c>
      <c s="220">
        <f t="shared" si="457"/>
        <v>0</v>
      </c>
      <c s="220">
        <f t="shared" si="457"/>
        <v>0</v>
      </c>
      <c s="223">
        <f t="shared" si="457"/>
        <v>0</v>
      </c>
      <c s="220">
        <f t="shared" si="457"/>
        <v>0</v>
      </c>
      <c s="223">
        <f t="shared" si="457"/>
        <v>0</v>
      </c>
      <c s="220">
        <f t="shared" si="457"/>
        <v>0</v>
      </c>
      <c s="223">
        <f t="shared" si="457"/>
        <v>0</v>
      </c>
      <c s="31"/>
      <c s="32"/>
      <c s="32"/>
    </row>
    <row r="971" spans="1:22" s="33" customFormat="1" ht="12.75" hidden="1">
      <c r="A971" s="292" t="s">
        <v>611</v>
      </c>
      <c s="36" t="s">
        <v>723</v>
      </c>
      <c s="36" t="s">
        <v>423</v>
      </c>
      <c s="36" t="s">
        <v>417</v>
      </c>
      <c s="36" t="s">
        <v>1112</v>
      </c>
      <c s="42" t="s">
        <v>612</v>
      </c>
      <c s="39"/>
      <c s="35"/>
      <c s="35">
        <f>G971+H971</f>
        <v>0</v>
      </c>
      <c s="170"/>
      <c s="218">
        <f>I971+J971</f>
        <v>0</v>
      </c>
      <c s="216"/>
      <c s="216">
        <f>K971+L971</f>
        <v>0</v>
      </c>
      <c s="216"/>
      <c s="219">
        <f>K971+N971</f>
        <v>0</v>
      </c>
      <c s="216"/>
      <c s="219">
        <f>M971+P971</f>
        <v>0</v>
      </c>
      <c s="216"/>
      <c s="219">
        <f>O971+R971</f>
        <v>0</v>
      </c>
      <c s="31"/>
      <c s="32"/>
      <c s="32"/>
    </row>
    <row r="972" spans="1:22" s="33" customFormat="1" ht="14.25" hidden="1">
      <c r="A972" s="299" t="s">
        <v>844</v>
      </c>
      <c s="34" t="s">
        <v>723</v>
      </c>
      <c s="34" t="s">
        <v>427</v>
      </c>
      <c s="34" t="s">
        <v>415</v>
      </c>
      <c s="36"/>
      <c s="42"/>
      <c s="44">
        <f t="shared" si="458" ref="G972:O972">G973+G980</f>
        <v>0</v>
      </c>
      <c s="37">
        <f t="shared" si="458"/>
        <v>0</v>
      </c>
      <c s="37">
        <f t="shared" si="458"/>
        <v>0</v>
      </c>
      <c s="173">
        <f t="shared" si="458"/>
        <v>0</v>
      </c>
      <c s="222">
        <f t="shared" si="458"/>
        <v>0</v>
      </c>
      <c s="220">
        <f>L973+L980</f>
        <v>0</v>
      </c>
      <c s="220">
        <f>M973+M980</f>
        <v>0</v>
      </c>
      <c s="220">
        <f t="shared" si="458"/>
        <v>0</v>
      </c>
      <c s="223">
        <f t="shared" si="458"/>
        <v>0</v>
      </c>
      <c s="220">
        <f>P973+P980</f>
        <v>0</v>
      </c>
      <c s="223">
        <f>Q973+Q980</f>
        <v>0</v>
      </c>
      <c s="220">
        <f>R973+R980</f>
        <v>0</v>
      </c>
      <c s="223">
        <f>S973+S980</f>
        <v>0</v>
      </c>
      <c s="31"/>
      <c s="32"/>
      <c s="32"/>
    </row>
    <row r="973" spans="1:22" s="51" customFormat="1" ht="12.75" hidden="1">
      <c r="A973" s="292" t="s">
        <v>448</v>
      </c>
      <c s="36" t="s">
        <v>723</v>
      </c>
      <c s="36" t="s">
        <v>427</v>
      </c>
      <c s="36" t="s">
        <v>417</v>
      </c>
      <c s="36"/>
      <c s="42"/>
      <c s="44">
        <f t="shared" si="459" ref="G973:O973">G974+G977</f>
        <v>0</v>
      </c>
      <c s="37">
        <f t="shared" si="459"/>
        <v>0</v>
      </c>
      <c s="37">
        <f t="shared" si="459"/>
        <v>0</v>
      </c>
      <c s="173">
        <f t="shared" si="459"/>
        <v>0</v>
      </c>
      <c s="222">
        <f t="shared" si="459"/>
        <v>0</v>
      </c>
      <c s="220">
        <f>L974+L977</f>
        <v>0</v>
      </c>
      <c s="220">
        <f>M974+M977</f>
        <v>0</v>
      </c>
      <c s="220">
        <f t="shared" si="459"/>
        <v>0</v>
      </c>
      <c s="223">
        <f t="shared" si="459"/>
        <v>0</v>
      </c>
      <c s="220">
        <f>P974+P977</f>
        <v>0</v>
      </c>
      <c s="223">
        <f>Q974+Q977</f>
        <v>0</v>
      </c>
      <c s="220">
        <f>R974+R977</f>
        <v>0</v>
      </c>
      <c s="223">
        <f>S974+S977</f>
        <v>0</v>
      </c>
      <c s="31"/>
      <c s="50"/>
      <c s="50"/>
    </row>
    <row r="974" spans="1:22" s="33" customFormat="1" ht="12.75" hidden="1">
      <c r="A974" s="292" t="s">
        <v>944</v>
      </c>
      <c s="36" t="s">
        <v>723</v>
      </c>
      <c s="36" t="s">
        <v>427</v>
      </c>
      <c s="36" t="s">
        <v>417</v>
      </c>
      <c s="36" t="s">
        <v>945</v>
      </c>
      <c s="42"/>
      <c s="44">
        <f t="shared" si="460" ref="G974:S975">G975</f>
        <v>0</v>
      </c>
      <c s="37">
        <f t="shared" si="460"/>
        <v>0</v>
      </c>
      <c s="37">
        <f t="shared" si="460"/>
        <v>0</v>
      </c>
      <c s="173">
        <f t="shared" si="460"/>
        <v>0</v>
      </c>
      <c s="222">
        <f t="shared" si="460"/>
        <v>0</v>
      </c>
      <c s="220">
        <f t="shared" si="460"/>
        <v>0</v>
      </c>
      <c s="220">
        <f t="shared" si="460"/>
        <v>0</v>
      </c>
      <c s="220">
        <f t="shared" si="460"/>
        <v>0</v>
      </c>
      <c s="223">
        <f t="shared" si="460"/>
        <v>0</v>
      </c>
      <c s="220">
        <f t="shared" si="460"/>
        <v>0</v>
      </c>
      <c s="223">
        <f t="shared" si="460"/>
        <v>0</v>
      </c>
      <c s="220">
        <f t="shared" si="460"/>
        <v>0</v>
      </c>
      <c s="223">
        <f t="shared" si="460"/>
        <v>0</v>
      </c>
      <c s="31"/>
      <c s="32"/>
      <c s="32"/>
    </row>
    <row r="975" spans="1:22" s="33" customFormat="1" ht="51" hidden="1">
      <c r="A975" s="292" t="s">
        <v>485</v>
      </c>
      <c s="36" t="s">
        <v>723</v>
      </c>
      <c s="36" t="s">
        <v>427</v>
      </c>
      <c s="36" t="s">
        <v>417</v>
      </c>
      <c s="36" t="s">
        <v>945</v>
      </c>
      <c s="42"/>
      <c s="44">
        <f t="shared" si="460"/>
        <v>0</v>
      </c>
      <c s="37">
        <f t="shared" si="460"/>
        <v>0</v>
      </c>
      <c s="37">
        <f t="shared" si="460"/>
        <v>0</v>
      </c>
      <c s="173">
        <f t="shared" si="460"/>
        <v>0</v>
      </c>
      <c s="222">
        <f t="shared" si="460"/>
        <v>0</v>
      </c>
      <c s="220">
        <f t="shared" si="460"/>
        <v>0</v>
      </c>
      <c s="220">
        <f t="shared" si="460"/>
        <v>0</v>
      </c>
      <c s="220">
        <f t="shared" si="460"/>
        <v>0</v>
      </c>
      <c s="223">
        <f t="shared" si="460"/>
        <v>0</v>
      </c>
      <c s="220">
        <f t="shared" si="460"/>
        <v>0</v>
      </c>
      <c s="223">
        <f t="shared" si="460"/>
        <v>0</v>
      </c>
      <c s="220">
        <f t="shared" si="460"/>
        <v>0</v>
      </c>
      <c s="223">
        <f t="shared" si="460"/>
        <v>0</v>
      </c>
      <c s="31"/>
      <c s="32"/>
      <c s="32"/>
    </row>
    <row r="976" spans="1:22" s="33" customFormat="1" ht="12.75" hidden="1">
      <c r="A976" s="292" t="s">
        <v>611</v>
      </c>
      <c s="36" t="s">
        <v>723</v>
      </c>
      <c s="36" t="s">
        <v>427</v>
      </c>
      <c s="36" t="s">
        <v>417</v>
      </c>
      <c s="36" t="s">
        <v>945</v>
      </c>
      <c s="42" t="s">
        <v>612</v>
      </c>
      <c s="39"/>
      <c s="35"/>
      <c s="35">
        <f>G976+H976</f>
        <v>0</v>
      </c>
      <c s="170"/>
      <c s="218">
        <f>I976+J976</f>
        <v>0</v>
      </c>
      <c s="216"/>
      <c s="216">
        <f>K976+L976</f>
        <v>0</v>
      </c>
      <c s="216"/>
      <c s="219">
        <f>K976+N976</f>
        <v>0</v>
      </c>
      <c s="216"/>
      <c s="219">
        <f>M976+P976</f>
        <v>0</v>
      </c>
      <c s="216"/>
      <c s="219">
        <f>O976+R976</f>
        <v>0</v>
      </c>
      <c s="31"/>
      <c s="32"/>
      <c s="32"/>
    </row>
    <row r="977" spans="1:22" s="33" customFormat="1" ht="38.25" hidden="1">
      <c r="A977" s="292" t="s">
        <v>151</v>
      </c>
      <c s="36" t="s">
        <v>723</v>
      </c>
      <c s="36" t="s">
        <v>427</v>
      </c>
      <c s="36" t="s">
        <v>417</v>
      </c>
      <c s="36" t="s">
        <v>152</v>
      </c>
      <c s="42"/>
      <c s="44">
        <f t="shared" si="461" ref="G977:S978">G978</f>
        <v>0</v>
      </c>
      <c s="37">
        <f t="shared" si="461"/>
        <v>0</v>
      </c>
      <c s="37">
        <f t="shared" si="461"/>
        <v>0</v>
      </c>
      <c s="173">
        <f t="shared" si="461"/>
        <v>0</v>
      </c>
      <c s="222">
        <f t="shared" si="461"/>
        <v>0</v>
      </c>
      <c s="220">
        <f t="shared" si="461"/>
        <v>0</v>
      </c>
      <c s="220">
        <f t="shared" si="461"/>
        <v>0</v>
      </c>
      <c s="220">
        <f t="shared" si="461"/>
        <v>0</v>
      </c>
      <c s="223">
        <f t="shared" si="461"/>
        <v>0</v>
      </c>
      <c s="220">
        <f t="shared" si="461"/>
        <v>0</v>
      </c>
      <c s="223">
        <f t="shared" si="461"/>
        <v>0</v>
      </c>
      <c s="220">
        <f t="shared" si="461"/>
        <v>0</v>
      </c>
      <c s="223">
        <f t="shared" si="461"/>
        <v>0</v>
      </c>
      <c s="31"/>
      <c s="32"/>
      <c s="32"/>
    </row>
    <row r="978" spans="1:22" s="33" customFormat="1" ht="25.5" hidden="1">
      <c r="A978" s="292" t="s">
        <v>153</v>
      </c>
      <c s="36" t="s">
        <v>723</v>
      </c>
      <c s="36" t="s">
        <v>427</v>
      </c>
      <c s="36" t="s">
        <v>417</v>
      </c>
      <c s="36" t="s">
        <v>198</v>
      </c>
      <c s="42"/>
      <c s="44">
        <f t="shared" si="461"/>
        <v>0</v>
      </c>
      <c s="37">
        <f t="shared" si="461"/>
        <v>0</v>
      </c>
      <c s="37">
        <f t="shared" si="461"/>
        <v>0</v>
      </c>
      <c s="173">
        <f t="shared" si="461"/>
        <v>0</v>
      </c>
      <c s="222">
        <f t="shared" si="461"/>
        <v>0</v>
      </c>
      <c s="220">
        <f t="shared" si="461"/>
        <v>0</v>
      </c>
      <c s="220">
        <f t="shared" si="461"/>
        <v>0</v>
      </c>
      <c s="220">
        <f t="shared" si="461"/>
        <v>0</v>
      </c>
      <c s="223">
        <f t="shared" si="461"/>
        <v>0</v>
      </c>
      <c s="220">
        <f t="shared" si="461"/>
        <v>0</v>
      </c>
      <c s="223">
        <f t="shared" si="461"/>
        <v>0</v>
      </c>
      <c s="220">
        <f t="shared" si="461"/>
        <v>0</v>
      </c>
      <c s="223">
        <f t="shared" si="461"/>
        <v>0</v>
      </c>
      <c s="31"/>
      <c s="32"/>
      <c s="32"/>
    </row>
    <row r="979" spans="1:22" s="33" customFormat="1" ht="12.75" hidden="1">
      <c r="A979" s="292" t="s">
        <v>1113</v>
      </c>
      <c s="36" t="s">
        <v>723</v>
      </c>
      <c s="36" t="s">
        <v>427</v>
      </c>
      <c s="36" t="s">
        <v>417</v>
      </c>
      <c s="36" t="s">
        <v>198</v>
      </c>
      <c s="42" t="s">
        <v>1114</v>
      </c>
      <c s="39"/>
      <c s="35"/>
      <c s="35">
        <f>G979+H979</f>
        <v>0</v>
      </c>
      <c s="170"/>
      <c s="218">
        <f>I979+J979</f>
        <v>0</v>
      </c>
      <c s="216"/>
      <c s="216">
        <f>K979+L979</f>
        <v>0</v>
      </c>
      <c s="216"/>
      <c s="219">
        <f>K979+N979</f>
        <v>0</v>
      </c>
      <c s="216"/>
      <c s="219">
        <f>M979+P979</f>
        <v>0</v>
      </c>
      <c s="216"/>
      <c s="219">
        <f>O979+R979</f>
        <v>0</v>
      </c>
      <c s="31"/>
      <c s="32"/>
      <c s="32"/>
    </row>
    <row r="980" spans="1:22" s="48" customFormat="1" ht="12.75" hidden="1">
      <c r="A980" s="291" t="s">
        <v>451</v>
      </c>
      <c s="34" t="s">
        <v>723</v>
      </c>
      <c s="34" t="s">
        <v>427</v>
      </c>
      <c s="34" t="s">
        <v>435</v>
      </c>
      <c s="34"/>
      <c s="38"/>
      <c s="62">
        <f t="shared" si="462" ref="G980:S982">G981</f>
        <v>0</v>
      </c>
      <c s="63">
        <f t="shared" si="462"/>
        <v>0</v>
      </c>
      <c s="63">
        <f t="shared" si="462"/>
        <v>0</v>
      </c>
      <c s="179">
        <f t="shared" si="462"/>
        <v>0</v>
      </c>
      <c s="238">
        <f t="shared" si="462"/>
        <v>0</v>
      </c>
      <c s="237">
        <f t="shared" si="462"/>
        <v>0</v>
      </c>
      <c s="237">
        <f t="shared" si="462"/>
        <v>0</v>
      </c>
      <c s="237">
        <f t="shared" si="462"/>
        <v>0</v>
      </c>
      <c s="239">
        <f t="shared" si="462"/>
        <v>0</v>
      </c>
      <c s="237">
        <f t="shared" si="462"/>
        <v>0</v>
      </c>
      <c s="239">
        <f t="shared" si="462"/>
        <v>0</v>
      </c>
      <c s="237">
        <f t="shared" si="462"/>
        <v>0</v>
      </c>
      <c s="239">
        <f t="shared" si="462"/>
        <v>0</v>
      </c>
      <c s="31"/>
      <c s="47"/>
      <c s="47"/>
    </row>
    <row r="981" spans="1:22" s="33" customFormat="1" ht="12.75" hidden="1">
      <c r="A981" s="292" t="s">
        <v>944</v>
      </c>
      <c s="36" t="s">
        <v>723</v>
      </c>
      <c s="36" t="s">
        <v>427</v>
      </c>
      <c s="36" t="s">
        <v>435</v>
      </c>
      <c s="36" t="s">
        <v>491</v>
      </c>
      <c s="42"/>
      <c s="44">
        <f t="shared" si="462"/>
        <v>0</v>
      </c>
      <c s="37">
        <f t="shared" si="462"/>
        <v>0</v>
      </c>
      <c s="37">
        <f t="shared" si="462"/>
        <v>0</v>
      </c>
      <c s="173">
        <f t="shared" si="462"/>
        <v>0</v>
      </c>
      <c s="222">
        <f t="shared" si="462"/>
        <v>0</v>
      </c>
      <c s="220">
        <f t="shared" si="462"/>
        <v>0</v>
      </c>
      <c s="220">
        <f t="shared" si="462"/>
        <v>0</v>
      </c>
      <c s="220">
        <f t="shared" si="462"/>
        <v>0</v>
      </c>
      <c s="223">
        <f t="shared" si="462"/>
        <v>0</v>
      </c>
      <c s="220">
        <f t="shared" si="462"/>
        <v>0</v>
      </c>
      <c s="223">
        <f t="shared" si="462"/>
        <v>0</v>
      </c>
      <c s="220">
        <f t="shared" si="462"/>
        <v>0</v>
      </c>
      <c s="223">
        <f t="shared" si="462"/>
        <v>0</v>
      </c>
      <c s="31"/>
      <c s="32"/>
      <c s="32"/>
    </row>
    <row r="982" spans="1:22" s="33" customFormat="1" ht="51" hidden="1">
      <c r="A982" s="292" t="s">
        <v>219</v>
      </c>
      <c s="36" t="s">
        <v>723</v>
      </c>
      <c s="36" t="s">
        <v>427</v>
      </c>
      <c s="36" t="s">
        <v>435</v>
      </c>
      <c s="36" t="s">
        <v>220</v>
      </c>
      <c s="42"/>
      <c s="44">
        <f t="shared" si="462"/>
        <v>0</v>
      </c>
      <c s="37">
        <f t="shared" si="462"/>
        <v>0</v>
      </c>
      <c s="37">
        <f t="shared" si="462"/>
        <v>0</v>
      </c>
      <c s="173">
        <f t="shared" si="462"/>
        <v>0</v>
      </c>
      <c s="222">
        <f t="shared" si="462"/>
        <v>0</v>
      </c>
      <c s="220">
        <f t="shared" si="462"/>
        <v>0</v>
      </c>
      <c s="220">
        <f t="shared" si="462"/>
        <v>0</v>
      </c>
      <c s="220">
        <f t="shared" si="462"/>
        <v>0</v>
      </c>
      <c s="223">
        <f t="shared" si="462"/>
        <v>0</v>
      </c>
      <c s="220">
        <f t="shared" si="462"/>
        <v>0</v>
      </c>
      <c s="223">
        <f t="shared" si="462"/>
        <v>0</v>
      </c>
      <c s="220">
        <f t="shared" si="462"/>
        <v>0</v>
      </c>
      <c s="223">
        <f t="shared" si="462"/>
        <v>0</v>
      </c>
      <c s="31"/>
      <c s="32"/>
      <c s="32"/>
    </row>
    <row r="983" spans="1:22" s="33" customFormat="1" ht="12.75" hidden="1">
      <c r="A983" s="292" t="s">
        <v>611</v>
      </c>
      <c s="36" t="s">
        <v>723</v>
      </c>
      <c s="36" t="s">
        <v>427</v>
      </c>
      <c s="36" t="s">
        <v>435</v>
      </c>
      <c s="36" t="s">
        <v>220</v>
      </c>
      <c s="42" t="s">
        <v>612</v>
      </c>
      <c s="39"/>
      <c s="35"/>
      <c s="35">
        <f>G983+H983</f>
        <v>0</v>
      </c>
      <c s="170"/>
      <c s="218">
        <f>I983+J983</f>
        <v>0</v>
      </c>
      <c s="216"/>
      <c s="216">
        <f>K983+L983</f>
        <v>0</v>
      </c>
      <c s="216"/>
      <c s="219">
        <f>K983+N983</f>
        <v>0</v>
      </c>
      <c s="216"/>
      <c s="219">
        <f>M983+P983</f>
        <v>0</v>
      </c>
      <c s="216"/>
      <c s="219">
        <f>O983+R983</f>
        <v>0</v>
      </c>
      <c s="31"/>
      <c s="32"/>
      <c s="32"/>
    </row>
    <row r="984" spans="1:22" s="48" customFormat="1" ht="14.25" hidden="1">
      <c r="A984" s="299" t="s">
        <v>647</v>
      </c>
      <c s="34" t="s">
        <v>723</v>
      </c>
      <c s="34" t="s">
        <v>437</v>
      </c>
      <c s="34" t="s">
        <v>415</v>
      </c>
      <c s="34"/>
      <c s="38"/>
      <c s="62">
        <f t="shared" si="463" ref="G984:O984">G985+G989</f>
        <v>0</v>
      </c>
      <c s="63">
        <f t="shared" si="463"/>
        <v>0</v>
      </c>
      <c s="63">
        <f t="shared" si="463"/>
        <v>0</v>
      </c>
      <c s="179">
        <f t="shared" si="463"/>
        <v>0</v>
      </c>
      <c s="238">
        <f t="shared" si="463"/>
        <v>0</v>
      </c>
      <c s="237">
        <f>L985+L989</f>
        <v>0</v>
      </c>
      <c s="237">
        <f>M985+M989</f>
        <v>0</v>
      </c>
      <c s="237">
        <f t="shared" si="463"/>
        <v>0</v>
      </c>
      <c s="239">
        <f t="shared" si="463"/>
        <v>0</v>
      </c>
      <c s="237">
        <f>P985+P989</f>
        <v>0</v>
      </c>
      <c s="239">
        <f>Q985+Q989</f>
        <v>0</v>
      </c>
      <c s="237">
        <f>R985+R989</f>
        <v>0</v>
      </c>
      <c s="239">
        <f>S985+S989</f>
        <v>0</v>
      </c>
      <c s="31"/>
      <c s="47"/>
      <c s="47"/>
    </row>
    <row r="985" spans="1:22" s="48" customFormat="1" ht="14.25" hidden="1">
      <c r="A985" s="299" t="s">
        <v>812</v>
      </c>
      <c s="34" t="s">
        <v>723</v>
      </c>
      <c s="34" t="s">
        <v>437</v>
      </c>
      <c s="34" t="s">
        <v>417</v>
      </c>
      <c s="34"/>
      <c s="38"/>
      <c s="62">
        <f t="shared" si="464" ref="G985:S987">G986</f>
        <v>0</v>
      </c>
      <c s="63">
        <f t="shared" si="464"/>
        <v>0</v>
      </c>
      <c s="63">
        <f t="shared" si="464"/>
        <v>0</v>
      </c>
      <c s="179">
        <f t="shared" si="464"/>
        <v>0</v>
      </c>
      <c s="238">
        <f t="shared" si="464"/>
        <v>0</v>
      </c>
      <c s="237">
        <f t="shared" si="464"/>
        <v>0</v>
      </c>
      <c s="237">
        <f t="shared" si="464"/>
        <v>0</v>
      </c>
      <c s="237">
        <f t="shared" si="464"/>
        <v>0</v>
      </c>
      <c s="239">
        <f t="shared" si="464"/>
        <v>0</v>
      </c>
      <c s="237">
        <f t="shared" si="464"/>
        <v>0</v>
      </c>
      <c s="239">
        <f t="shared" si="464"/>
        <v>0</v>
      </c>
      <c s="237">
        <f t="shared" si="464"/>
        <v>0</v>
      </c>
      <c s="239">
        <f t="shared" si="464"/>
        <v>0</v>
      </c>
      <c s="31"/>
      <c s="47"/>
      <c s="47"/>
    </row>
    <row r="986" spans="1:22" s="33" customFormat="1" ht="12.75" hidden="1">
      <c r="A986" s="292" t="s">
        <v>10</v>
      </c>
      <c s="36" t="s">
        <v>723</v>
      </c>
      <c s="36" t="s">
        <v>437</v>
      </c>
      <c s="36" t="s">
        <v>417</v>
      </c>
      <c s="36" t="s">
        <v>11</v>
      </c>
      <c s="42"/>
      <c s="44">
        <f t="shared" si="464"/>
        <v>0</v>
      </c>
      <c s="37"/>
      <c s="37">
        <f t="shared" si="464"/>
        <v>0</v>
      </c>
      <c s="173"/>
      <c s="222">
        <f t="shared" si="464"/>
        <v>0</v>
      </c>
      <c s="220"/>
      <c s="220">
        <f t="shared" si="464"/>
        <v>0</v>
      </c>
      <c s="220"/>
      <c s="223">
        <f t="shared" si="464"/>
        <v>0</v>
      </c>
      <c s="220"/>
      <c s="223">
        <f t="shared" si="464"/>
        <v>0</v>
      </c>
      <c s="220"/>
      <c s="223">
        <f t="shared" si="464"/>
        <v>0</v>
      </c>
      <c s="31"/>
      <c s="32"/>
      <c s="32"/>
    </row>
    <row r="987" spans="1:22" s="33" customFormat="1" ht="38.25" hidden="1">
      <c r="A987" s="292" t="s">
        <v>1115</v>
      </c>
      <c s="36" t="s">
        <v>723</v>
      </c>
      <c s="36" t="s">
        <v>437</v>
      </c>
      <c s="36" t="s">
        <v>417</v>
      </c>
      <c s="36" t="s">
        <v>1116</v>
      </c>
      <c s="42"/>
      <c s="44">
        <f t="shared" si="464"/>
        <v>0</v>
      </c>
      <c s="37">
        <f t="shared" si="464"/>
        <v>0</v>
      </c>
      <c s="37">
        <f t="shared" si="464"/>
        <v>0</v>
      </c>
      <c s="173">
        <f t="shared" si="464"/>
        <v>0</v>
      </c>
      <c s="222">
        <f t="shared" si="464"/>
        <v>0</v>
      </c>
      <c s="220">
        <f t="shared" si="464"/>
        <v>0</v>
      </c>
      <c s="220">
        <f t="shared" si="464"/>
        <v>0</v>
      </c>
      <c s="220">
        <f t="shared" si="464"/>
        <v>0</v>
      </c>
      <c s="223">
        <f t="shared" si="464"/>
        <v>0</v>
      </c>
      <c s="220">
        <f t="shared" si="464"/>
        <v>0</v>
      </c>
      <c s="223">
        <f t="shared" si="464"/>
        <v>0</v>
      </c>
      <c s="220">
        <f t="shared" si="464"/>
        <v>0</v>
      </c>
      <c s="223">
        <f t="shared" si="464"/>
        <v>0</v>
      </c>
      <c s="31"/>
      <c s="32"/>
      <c s="32"/>
    </row>
    <row r="988" spans="1:22" s="33" customFormat="1" ht="12.75" hidden="1">
      <c r="A988" s="292" t="s">
        <v>611</v>
      </c>
      <c s="36" t="s">
        <v>723</v>
      </c>
      <c s="36" t="s">
        <v>437</v>
      </c>
      <c s="36" t="s">
        <v>417</v>
      </c>
      <c s="36" t="s">
        <v>1116</v>
      </c>
      <c s="42" t="s">
        <v>612</v>
      </c>
      <c s="39"/>
      <c s="35"/>
      <c s="35">
        <f>G988+H988</f>
        <v>0</v>
      </c>
      <c s="170"/>
      <c s="218">
        <f>I988+J988</f>
        <v>0</v>
      </c>
      <c s="216"/>
      <c s="216">
        <f>K988+L988</f>
        <v>0</v>
      </c>
      <c s="216"/>
      <c s="219">
        <f>K988+N988</f>
        <v>0</v>
      </c>
      <c s="216"/>
      <c s="219">
        <f>M988+P988</f>
        <v>0</v>
      </c>
      <c s="216"/>
      <c s="219">
        <f>O988+R988</f>
        <v>0</v>
      </c>
      <c s="31"/>
      <c s="32"/>
      <c s="32"/>
    </row>
    <row r="989" spans="1:22" s="48" customFormat="1" ht="12.75" hidden="1">
      <c r="A989" s="291" t="s">
        <v>813</v>
      </c>
      <c s="34" t="s">
        <v>723</v>
      </c>
      <c s="34" t="s">
        <v>437</v>
      </c>
      <c s="34" t="s">
        <v>419</v>
      </c>
      <c s="34"/>
      <c s="38"/>
      <c s="62">
        <f t="shared" si="465" ref="G989:S989">G990</f>
        <v>0</v>
      </c>
      <c s="63">
        <f t="shared" si="465"/>
        <v>0</v>
      </c>
      <c s="63">
        <f t="shared" si="465"/>
        <v>0</v>
      </c>
      <c s="179">
        <f t="shared" si="465"/>
        <v>0</v>
      </c>
      <c s="238">
        <f t="shared" si="465"/>
        <v>0</v>
      </c>
      <c s="237">
        <f t="shared" si="465"/>
        <v>0</v>
      </c>
      <c s="237">
        <f t="shared" si="465"/>
        <v>0</v>
      </c>
      <c s="237">
        <f t="shared" si="465"/>
        <v>0</v>
      </c>
      <c s="239">
        <f t="shared" si="465"/>
        <v>0</v>
      </c>
      <c s="237">
        <f t="shared" si="465"/>
        <v>0</v>
      </c>
      <c s="239">
        <f t="shared" si="465"/>
        <v>0</v>
      </c>
      <c s="237">
        <f t="shared" si="465"/>
        <v>0</v>
      </c>
      <c s="239">
        <f t="shared" si="465"/>
        <v>0</v>
      </c>
      <c s="31"/>
      <c s="47"/>
      <c s="47"/>
    </row>
    <row r="990" spans="1:22" s="33" customFormat="1" ht="12.75" hidden="1">
      <c r="A990" s="292" t="s">
        <v>648</v>
      </c>
      <c s="36" t="s">
        <v>723</v>
      </c>
      <c s="36" t="s">
        <v>437</v>
      </c>
      <c s="36" t="s">
        <v>419</v>
      </c>
      <c s="36" t="s">
        <v>649</v>
      </c>
      <c s="42"/>
      <c s="44">
        <f>G993+G997+G999+G1001+G1005+G1007+G1009+G1011+G1013+G1015+G991+G1003+G995</f>
        <v>0</v>
      </c>
      <c s="37"/>
      <c s="37">
        <f>I993+I997+I999+I1001+I1005+I1007+I1009+I1011+I1013+I1015+I991+I1003+I995</f>
        <v>0</v>
      </c>
      <c s="173"/>
      <c s="222">
        <f>K993+K997+K999+K1001+K1005+K1007+K1009+K1011+K1013+K1015+K991+K1003+K995</f>
        <v>0</v>
      </c>
      <c s="220"/>
      <c s="220">
        <f>M993+M997+M999+M1001+M1005+M1007+M1009+M1011+M1013+M1015+M991+M1003+M995</f>
        <v>0</v>
      </c>
      <c s="220"/>
      <c s="223">
        <f>O993+O997+O999+O1001+O1005+O1007+O1009+O1011+O1013+O1015+O991+O1003+O995</f>
        <v>0</v>
      </c>
      <c s="220"/>
      <c s="223">
        <f>Q993+Q997+Q999+Q1001+Q1005+Q1007+Q1009+Q1011+Q1013+Q1015+Q991+Q1003+Q995</f>
        <v>0</v>
      </c>
      <c s="220"/>
      <c s="223">
        <f>S993+S997+S999+S1001+S1005+S1007+S1009+S1011+S1013+S1015+S991+S1003+S995</f>
        <v>0</v>
      </c>
      <c s="31"/>
      <c s="32"/>
      <c s="32"/>
    </row>
    <row r="991" spans="1:22" s="33" customFormat="1" ht="51" hidden="1">
      <c r="A991" s="292" t="s">
        <v>1117</v>
      </c>
      <c s="36" t="s">
        <v>723</v>
      </c>
      <c s="36" t="s">
        <v>437</v>
      </c>
      <c s="36" t="s">
        <v>419</v>
      </c>
      <c s="36" t="s">
        <v>1118</v>
      </c>
      <c s="42"/>
      <c s="44">
        <f t="shared" si="466" ref="G991:S991">G992</f>
        <v>0</v>
      </c>
      <c s="37">
        <f t="shared" si="466"/>
        <v>0</v>
      </c>
      <c s="37">
        <f t="shared" si="466"/>
        <v>0</v>
      </c>
      <c s="173">
        <f t="shared" si="466"/>
        <v>0</v>
      </c>
      <c s="222">
        <f t="shared" si="466"/>
        <v>0</v>
      </c>
      <c s="220">
        <f t="shared" si="466"/>
        <v>0</v>
      </c>
      <c s="220">
        <f t="shared" si="466"/>
        <v>0</v>
      </c>
      <c s="220">
        <f t="shared" si="466"/>
        <v>0</v>
      </c>
      <c s="223">
        <f t="shared" si="466"/>
        <v>0</v>
      </c>
      <c s="220">
        <f t="shared" si="466"/>
        <v>0</v>
      </c>
      <c s="223">
        <f t="shared" si="466"/>
        <v>0</v>
      </c>
      <c s="220">
        <f t="shared" si="466"/>
        <v>0</v>
      </c>
      <c s="223">
        <f t="shared" si="466"/>
        <v>0</v>
      </c>
      <c s="31"/>
      <c s="32"/>
      <c s="32"/>
    </row>
    <row r="992" spans="1:22" s="33" customFormat="1" ht="12.75" hidden="1">
      <c r="A992" s="292" t="s">
        <v>611</v>
      </c>
      <c s="36" t="s">
        <v>723</v>
      </c>
      <c s="36" t="s">
        <v>437</v>
      </c>
      <c s="36" t="s">
        <v>419</v>
      </c>
      <c s="36" t="s">
        <v>1118</v>
      </c>
      <c s="42" t="s">
        <v>612</v>
      </c>
      <c s="44"/>
      <c s="37"/>
      <c s="35">
        <f>G992+H992</f>
        <v>0</v>
      </c>
      <c s="173"/>
      <c s="218">
        <f>I992+J992</f>
        <v>0</v>
      </c>
      <c s="220"/>
      <c s="216">
        <f>K992+L992</f>
        <v>0</v>
      </c>
      <c s="220"/>
      <c s="219">
        <f>K992+N992</f>
        <v>0</v>
      </c>
      <c s="220"/>
      <c s="219">
        <f>M992+P992</f>
        <v>0</v>
      </c>
      <c s="220"/>
      <c s="219">
        <f>O992+R992</f>
        <v>0</v>
      </c>
      <c s="31"/>
      <c s="32"/>
      <c s="32"/>
    </row>
    <row r="993" spans="1:22" s="33" customFormat="1" ht="38.25" hidden="1">
      <c r="A993" s="292" t="s">
        <v>788</v>
      </c>
      <c s="36" t="s">
        <v>723</v>
      </c>
      <c s="36" t="s">
        <v>437</v>
      </c>
      <c s="36" t="s">
        <v>419</v>
      </c>
      <c s="36" t="s">
        <v>888</v>
      </c>
      <c s="42"/>
      <c s="44">
        <f t="shared" si="467" ref="G993:S993">G994</f>
        <v>0</v>
      </c>
      <c s="37">
        <f t="shared" si="467"/>
        <v>0</v>
      </c>
      <c s="37">
        <f t="shared" si="467"/>
        <v>0</v>
      </c>
      <c s="173">
        <f t="shared" si="467"/>
        <v>0</v>
      </c>
      <c s="222">
        <f t="shared" si="467"/>
        <v>0</v>
      </c>
      <c s="220">
        <f t="shared" si="467"/>
        <v>0</v>
      </c>
      <c s="220">
        <f t="shared" si="467"/>
        <v>0</v>
      </c>
      <c s="220">
        <f t="shared" si="467"/>
        <v>0</v>
      </c>
      <c s="223">
        <f t="shared" si="467"/>
        <v>0</v>
      </c>
      <c s="220">
        <f t="shared" si="467"/>
        <v>0</v>
      </c>
      <c s="223">
        <f t="shared" si="467"/>
        <v>0</v>
      </c>
      <c s="220">
        <f t="shared" si="467"/>
        <v>0</v>
      </c>
      <c s="223">
        <f t="shared" si="467"/>
        <v>0</v>
      </c>
      <c s="31"/>
      <c s="32"/>
      <c s="32"/>
    </row>
    <row r="994" spans="1:22" s="33" customFormat="1" ht="12.75" hidden="1">
      <c r="A994" s="292" t="s">
        <v>611</v>
      </c>
      <c s="36" t="s">
        <v>723</v>
      </c>
      <c s="36" t="s">
        <v>437</v>
      </c>
      <c s="36" t="s">
        <v>419</v>
      </c>
      <c s="36" t="s">
        <v>888</v>
      </c>
      <c s="42" t="s">
        <v>612</v>
      </c>
      <c s="39"/>
      <c s="35"/>
      <c s="35">
        <f>G994+H994</f>
        <v>0</v>
      </c>
      <c s="170"/>
      <c s="218">
        <f>I994+J994</f>
        <v>0</v>
      </c>
      <c s="216"/>
      <c s="216">
        <f>K994+L994</f>
        <v>0</v>
      </c>
      <c s="216"/>
      <c s="219">
        <f>K994+N994</f>
        <v>0</v>
      </c>
      <c s="216"/>
      <c s="219">
        <f>M994+P994</f>
        <v>0</v>
      </c>
      <c s="216"/>
      <c s="219">
        <f>O994+R994</f>
        <v>0</v>
      </c>
      <c s="31"/>
      <c s="32"/>
      <c s="32"/>
    </row>
    <row r="995" spans="1:22" s="33" customFormat="1" ht="25.5" hidden="1">
      <c r="A995" s="292" t="s">
        <v>1119</v>
      </c>
      <c s="36" t="s">
        <v>723</v>
      </c>
      <c s="36" t="s">
        <v>437</v>
      </c>
      <c s="36" t="s">
        <v>419</v>
      </c>
      <c s="36" t="s">
        <v>1120</v>
      </c>
      <c s="42"/>
      <c s="44">
        <f t="shared" si="468" ref="G995:S995">G996</f>
        <v>0</v>
      </c>
      <c s="37">
        <f t="shared" si="468"/>
        <v>0</v>
      </c>
      <c s="37">
        <f t="shared" si="468"/>
        <v>0</v>
      </c>
      <c s="173">
        <f t="shared" si="468"/>
        <v>0</v>
      </c>
      <c s="222">
        <f t="shared" si="468"/>
        <v>0</v>
      </c>
      <c s="220">
        <f t="shared" si="468"/>
        <v>0</v>
      </c>
      <c s="220">
        <f t="shared" si="468"/>
        <v>0</v>
      </c>
      <c s="220">
        <f t="shared" si="468"/>
        <v>0</v>
      </c>
      <c s="223">
        <f t="shared" si="468"/>
        <v>0</v>
      </c>
      <c s="220">
        <f t="shared" si="468"/>
        <v>0</v>
      </c>
      <c s="223">
        <f t="shared" si="468"/>
        <v>0</v>
      </c>
      <c s="220">
        <f t="shared" si="468"/>
        <v>0</v>
      </c>
      <c s="223">
        <f t="shared" si="468"/>
        <v>0</v>
      </c>
      <c s="31"/>
      <c s="32"/>
      <c s="32"/>
    </row>
    <row r="996" spans="1:22" s="33" customFormat="1" ht="12.75" hidden="1">
      <c r="A996" s="292" t="s">
        <v>611</v>
      </c>
      <c s="36" t="s">
        <v>723</v>
      </c>
      <c s="36" t="s">
        <v>437</v>
      </c>
      <c s="36" t="s">
        <v>419</v>
      </c>
      <c s="36" t="s">
        <v>1120</v>
      </c>
      <c s="42" t="s">
        <v>612</v>
      </c>
      <c s="39"/>
      <c s="35"/>
      <c s="35">
        <f>G996+H996</f>
        <v>0</v>
      </c>
      <c s="170"/>
      <c s="218">
        <f>I996+J996</f>
        <v>0</v>
      </c>
      <c s="216"/>
      <c s="216">
        <f>K996+L996</f>
        <v>0</v>
      </c>
      <c s="216"/>
      <c s="219">
        <f>K996+N996</f>
        <v>0</v>
      </c>
      <c s="216"/>
      <c s="219">
        <f>M996+P996</f>
        <v>0</v>
      </c>
      <c s="216"/>
      <c s="219">
        <f>O996+R996</f>
        <v>0</v>
      </c>
      <c s="31"/>
      <c s="32"/>
      <c s="32"/>
    </row>
    <row r="997" spans="1:22" s="33" customFormat="1" ht="25.5" hidden="1">
      <c r="A997" s="292" t="s">
        <v>1121</v>
      </c>
      <c s="36" t="s">
        <v>723</v>
      </c>
      <c s="36" t="s">
        <v>437</v>
      </c>
      <c s="36" t="s">
        <v>419</v>
      </c>
      <c s="36" t="s">
        <v>1122</v>
      </c>
      <c s="42"/>
      <c s="44">
        <f t="shared" si="469" ref="G997:S997">G998</f>
        <v>0</v>
      </c>
      <c s="37">
        <f t="shared" si="469"/>
        <v>0</v>
      </c>
      <c s="37">
        <f t="shared" si="469"/>
        <v>0</v>
      </c>
      <c s="173">
        <f t="shared" si="469"/>
        <v>0</v>
      </c>
      <c s="222">
        <f t="shared" si="469"/>
        <v>0</v>
      </c>
      <c s="220">
        <f t="shared" si="469"/>
        <v>0</v>
      </c>
      <c s="220">
        <f t="shared" si="469"/>
        <v>0</v>
      </c>
      <c s="220">
        <f t="shared" si="469"/>
        <v>0</v>
      </c>
      <c s="223">
        <f t="shared" si="469"/>
        <v>0</v>
      </c>
      <c s="220">
        <f t="shared" si="469"/>
        <v>0</v>
      </c>
      <c s="223">
        <f t="shared" si="469"/>
        <v>0</v>
      </c>
      <c s="220">
        <f t="shared" si="469"/>
        <v>0</v>
      </c>
      <c s="223">
        <f t="shared" si="469"/>
        <v>0</v>
      </c>
      <c s="31"/>
      <c s="32"/>
      <c s="32"/>
    </row>
    <row r="998" spans="1:22" s="33" customFormat="1" ht="12.75" hidden="1">
      <c r="A998" s="292" t="s">
        <v>611</v>
      </c>
      <c s="36" t="s">
        <v>723</v>
      </c>
      <c s="36" t="s">
        <v>437</v>
      </c>
      <c s="36" t="s">
        <v>419</v>
      </c>
      <c s="36" t="s">
        <v>1122</v>
      </c>
      <c s="42" t="s">
        <v>612</v>
      </c>
      <c s="39"/>
      <c s="35"/>
      <c s="35">
        <f>G998+H998</f>
        <v>0</v>
      </c>
      <c s="170"/>
      <c s="218">
        <f>I998+J998</f>
        <v>0</v>
      </c>
      <c s="216"/>
      <c s="216">
        <f>K998+L998</f>
        <v>0</v>
      </c>
      <c s="216"/>
      <c s="219">
        <f>K998+N998</f>
        <v>0</v>
      </c>
      <c s="216"/>
      <c s="219">
        <f>M998+P998</f>
        <v>0</v>
      </c>
      <c s="216"/>
      <c s="219">
        <f>O998+R998</f>
        <v>0</v>
      </c>
      <c s="31"/>
      <c s="32"/>
      <c s="32"/>
    </row>
    <row r="999" spans="1:22" s="33" customFormat="1" ht="12.75" hidden="1">
      <c r="A999" s="292" t="s">
        <v>1123</v>
      </c>
      <c s="36" t="s">
        <v>723</v>
      </c>
      <c s="36" t="s">
        <v>437</v>
      </c>
      <c s="36" t="s">
        <v>419</v>
      </c>
      <c s="36" t="s">
        <v>1124</v>
      </c>
      <c s="42"/>
      <c s="44">
        <f t="shared" si="470" ref="G999:S999">G1000</f>
        <v>0</v>
      </c>
      <c s="37">
        <f t="shared" si="470"/>
        <v>0</v>
      </c>
      <c s="37">
        <f t="shared" si="470"/>
        <v>0</v>
      </c>
      <c s="173">
        <f t="shared" si="470"/>
        <v>0</v>
      </c>
      <c s="222">
        <f t="shared" si="470"/>
        <v>0</v>
      </c>
      <c s="220">
        <f t="shared" si="470"/>
        <v>0</v>
      </c>
      <c s="220">
        <f t="shared" si="470"/>
        <v>0</v>
      </c>
      <c s="220">
        <f t="shared" si="470"/>
        <v>0</v>
      </c>
      <c s="223">
        <f t="shared" si="470"/>
        <v>0</v>
      </c>
      <c s="220">
        <f t="shared" si="470"/>
        <v>0</v>
      </c>
      <c s="223">
        <f t="shared" si="470"/>
        <v>0</v>
      </c>
      <c s="220">
        <f t="shared" si="470"/>
        <v>0</v>
      </c>
      <c s="223">
        <f t="shared" si="470"/>
        <v>0</v>
      </c>
      <c s="31"/>
      <c s="32"/>
      <c s="32"/>
    </row>
    <row r="1000" spans="1:22" s="33" customFormat="1" ht="12.75" hidden="1">
      <c r="A1000" s="292" t="s">
        <v>611</v>
      </c>
      <c s="36" t="s">
        <v>723</v>
      </c>
      <c s="36" t="s">
        <v>437</v>
      </c>
      <c s="36" t="s">
        <v>419</v>
      </c>
      <c s="36" t="s">
        <v>1124</v>
      </c>
      <c s="42" t="s">
        <v>612</v>
      </c>
      <c s="39"/>
      <c s="35"/>
      <c s="35">
        <f>G1000+H1000</f>
        <v>0</v>
      </c>
      <c s="170"/>
      <c s="218">
        <f>I1000+J1000</f>
        <v>0</v>
      </c>
      <c s="216"/>
      <c s="216">
        <f>K1000+L1000</f>
        <v>0</v>
      </c>
      <c s="216"/>
      <c s="219">
        <f>K1000+N1000</f>
        <v>0</v>
      </c>
      <c s="216"/>
      <c s="219">
        <f>M1000+P1000</f>
        <v>0</v>
      </c>
      <c s="216"/>
      <c s="219">
        <f>O1000+R1000</f>
        <v>0</v>
      </c>
      <c s="31"/>
      <c s="32"/>
      <c s="32"/>
    </row>
    <row r="1001" spans="1:22" s="33" customFormat="1" ht="25.5" hidden="1">
      <c r="A1001" s="292" t="s">
        <v>793</v>
      </c>
      <c s="36" t="s">
        <v>723</v>
      </c>
      <c s="36" t="s">
        <v>437</v>
      </c>
      <c s="36" t="s">
        <v>419</v>
      </c>
      <c s="36" t="s">
        <v>1125</v>
      </c>
      <c s="42"/>
      <c s="44">
        <f t="shared" si="471" ref="G1001:S1001">G1002</f>
        <v>0</v>
      </c>
      <c s="37">
        <f t="shared" si="471"/>
        <v>0</v>
      </c>
      <c s="37">
        <f t="shared" si="471"/>
        <v>0</v>
      </c>
      <c s="173">
        <f t="shared" si="471"/>
        <v>0</v>
      </c>
      <c s="222">
        <f t="shared" si="471"/>
        <v>0</v>
      </c>
      <c s="220">
        <f t="shared" si="471"/>
        <v>0</v>
      </c>
      <c s="220">
        <f t="shared" si="471"/>
        <v>0</v>
      </c>
      <c s="220">
        <f t="shared" si="471"/>
        <v>0</v>
      </c>
      <c s="223">
        <f t="shared" si="471"/>
        <v>0</v>
      </c>
      <c s="220">
        <f t="shared" si="471"/>
        <v>0</v>
      </c>
      <c s="223">
        <f t="shared" si="471"/>
        <v>0</v>
      </c>
      <c s="220">
        <f t="shared" si="471"/>
        <v>0</v>
      </c>
      <c s="223">
        <f t="shared" si="471"/>
        <v>0</v>
      </c>
      <c s="31"/>
      <c s="32"/>
      <c s="32"/>
    </row>
    <row r="1002" spans="1:22" s="33" customFormat="1" ht="12.75" hidden="1">
      <c r="A1002" s="292" t="s">
        <v>611</v>
      </c>
      <c s="36" t="s">
        <v>723</v>
      </c>
      <c s="36" t="s">
        <v>437</v>
      </c>
      <c s="36" t="s">
        <v>419</v>
      </c>
      <c s="36" t="s">
        <v>1125</v>
      </c>
      <c s="42" t="s">
        <v>612</v>
      </c>
      <c s="39"/>
      <c s="35"/>
      <c s="35">
        <f>G1002+H1002</f>
        <v>0</v>
      </c>
      <c s="170"/>
      <c s="218">
        <f>I1002+J1002</f>
        <v>0</v>
      </c>
      <c s="216"/>
      <c s="216">
        <f>K1002+L1002</f>
        <v>0</v>
      </c>
      <c s="216"/>
      <c s="219">
        <f>K1002+N1002</f>
        <v>0</v>
      </c>
      <c s="216"/>
      <c s="219">
        <f>M1002+P1002</f>
        <v>0</v>
      </c>
      <c s="216"/>
      <c s="219">
        <f>O1002+R1002</f>
        <v>0</v>
      </c>
      <c s="31"/>
      <c s="32"/>
      <c s="32"/>
    </row>
    <row r="1003" spans="1:22" s="33" customFormat="1" ht="25.5" hidden="1">
      <c r="A1003" s="292" t="s">
        <v>1126</v>
      </c>
      <c s="36" t="s">
        <v>723</v>
      </c>
      <c s="36" t="s">
        <v>437</v>
      </c>
      <c s="36" t="s">
        <v>419</v>
      </c>
      <c s="36" t="s">
        <v>1127</v>
      </c>
      <c s="42"/>
      <c s="44">
        <f t="shared" si="472" ref="G1003:S1003">G1004</f>
        <v>0</v>
      </c>
      <c s="37">
        <f t="shared" si="472"/>
        <v>0</v>
      </c>
      <c s="37">
        <f t="shared" si="472"/>
        <v>0</v>
      </c>
      <c s="173">
        <f t="shared" si="472"/>
        <v>0</v>
      </c>
      <c s="222">
        <f t="shared" si="472"/>
        <v>0</v>
      </c>
      <c s="220">
        <f t="shared" si="472"/>
        <v>0</v>
      </c>
      <c s="220">
        <f t="shared" si="472"/>
        <v>0</v>
      </c>
      <c s="220">
        <f t="shared" si="472"/>
        <v>0</v>
      </c>
      <c s="223">
        <f t="shared" si="472"/>
        <v>0</v>
      </c>
      <c s="220">
        <f t="shared" si="472"/>
        <v>0</v>
      </c>
      <c s="223">
        <f t="shared" si="472"/>
        <v>0</v>
      </c>
      <c s="220">
        <f t="shared" si="472"/>
        <v>0</v>
      </c>
      <c s="223">
        <f t="shared" si="472"/>
        <v>0</v>
      </c>
      <c s="31"/>
      <c s="32"/>
      <c s="32"/>
    </row>
    <row r="1004" spans="1:22" s="33" customFormat="1" ht="12.75" hidden="1">
      <c r="A1004" s="292" t="s">
        <v>611</v>
      </c>
      <c s="36" t="s">
        <v>723</v>
      </c>
      <c s="36" t="s">
        <v>437</v>
      </c>
      <c s="36" t="s">
        <v>419</v>
      </c>
      <c s="36" t="s">
        <v>1127</v>
      </c>
      <c s="42" t="s">
        <v>612</v>
      </c>
      <c s="39"/>
      <c s="35"/>
      <c s="35">
        <f>G1004+H1004</f>
        <v>0</v>
      </c>
      <c s="170"/>
      <c s="218">
        <f>I1004+J1004</f>
        <v>0</v>
      </c>
      <c s="216"/>
      <c s="216">
        <f>K1004+L1004</f>
        <v>0</v>
      </c>
      <c s="216"/>
      <c s="219">
        <f>K1004+N1004</f>
        <v>0</v>
      </c>
      <c s="216"/>
      <c s="219">
        <f>M1004+P1004</f>
        <v>0</v>
      </c>
      <c s="216"/>
      <c s="219">
        <f>O1004+R1004</f>
        <v>0</v>
      </c>
      <c s="31"/>
      <c s="32"/>
      <c s="32"/>
    </row>
    <row r="1005" spans="1:22" s="33" customFormat="1" ht="25.5" hidden="1">
      <c r="A1005" s="292" t="s">
        <v>1126</v>
      </c>
      <c s="36" t="s">
        <v>723</v>
      </c>
      <c s="36" t="s">
        <v>437</v>
      </c>
      <c s="36" t="s">
        <v>419</v>
      </c>
      <c s="36" t="s">
        <v>1128</v>
      </c>
      <c s="42"/>
      <c s="44">
        <f t="shared" si="473" ref="G1005:S1005">G1006</f>
        <v>0</v>
      </c>
      <c s="37">
        <f t="shared" si="473"/>
        <v>0</v>
      </c>
      <c s="37">
        <f t="shared" si="473"/>
        <v>0</v>
      </c>
      <c s="173">
        <f t="shared" si="473"/>
        <v>0</v>
      </c>
      <c s="222">
        <f t="shared" si="473"/>
        <v>0</v>
      </c>
      <c s="220">
        <f t="shared" si="473"/>
        <v>0</v>
      </c>
      <c s="220">
        <f t="shared" si="473"/>
        <v>0</v>
      </c>
      <c s="220">
        <f t="shared" si="473"/>
        <v>0</v>
      </c>
      <c s="223">
        <f t="shared" si="473"/>
        <v>0</v>
      </c>
      <c s="220">
        <f t="shared" si="473"/>
        <v>0</v>
      </c>
      <c s="223">
        <f t="shared" si="473"/>
        <v>0</v>
      </c>
      <c s="220">
        <f t="shared" si="473"/>
        <v>0</v>
      </c>
      <c s="223">
        <f t="shared" si="473"/>
        <v>0</v>
      </c>
      <c s="31"/>
      <c s="32"/>
      <c s="32"/>
    </row>
    <row r="1006" spans="1:22" s="33" customFormat="1" ht="12.75" hidden="1">
      <c r="A1006" s="292" t="s">
        <v>611</v>
      </c>
      <c s="36" t="s">
        <v>723</v>
      </c>
      <c s="36" t="s">
        <v>437</v>
      </c>
      <c s="36" t="s">
        <v>419</v>
      </c>
      <c s="36" t="s">
        <v>1128</v>
      </c>
      <c s="42" t="s">
        <v>612</v>
      </c>
      <c s="39"/>
      <c s="35"/>
      <c s="35">
        <f>G1006+H1006</f>
        <v>0</v>
      </c>
      <c s="170"/>
      <c s="218">
        <f>I1006+J1006</f>
        <v>0</v>
      </c>
      <c s="216"/>
      <c s="216">
        <f>K1006+L1006</f>
        <v>0</v>
      </c>
      <c s="216"/>
      <c s="219">
        <f>K1006+N1006</f>
        <v>0</v>
      </c>
      <c s="216"/>
      <c s="219">
        <f>M1006+P1006</f>
        <v>0</v>
      </c>
      <c s="216"/>
      <c s="219">
        <f>O1006+R1006</f>
        <v>0</v>
      </c>
      <c s="31"/>
      <c s="32"/>
      <c s="32"/>
    </row>
    <row r="1007" spans="1:22" s="33" customFormat="1" ht="12.75" hidden="1">
      <c r="A1007" s="292" t="s">
        <v>789</v>
      </c>
      <c s="36" t="s">
        <v>723</v>
      </c>
      <c s="36" t="s">
        <v>437</v>
      </c>
      <c s="36" t="s">
        <v>419</v>
      </c>
      <c s="36" t="s">
        <v>1129</v>
      </c>
      <c s="42"/>
      <c s="44">
        <f t="shared" si="474" ref="G1007:S1007">G1008</f>
        <v>0</v>
      </c>
      <c s="37">
        <f t="shared" si="474"/>
        <v>0</v>
      </c>
      <c s="37">
        <f t="shared" si="474"/>
        <v>0</v>
      </c>
      <c s="173">
        <f t="shared" si="474"/>
        <v>0</v>
      </c>
      <c s="222">
        <f t="shared" si="474"/>
        <v>0</v>
      </c>
      <c s="220">
        <f t="shared" si="474"/>
        <v>0</v>
      </c>
      <c s="220">
        <f t="shared" si="474"/>
        <v>0</v>
      </c>
      <c s="220">
        <f t="shared" si="474"/>
        <v>0</v>
      </c>
      <c s="223">
        <f t="shared" si="474"/>
        <v>0</v>
      </c>
      <c s="220">
        <f t="shared" si="474"/>
        <v>0</v>
      </c>
      <c s="223">
        <f t="shared" si="474"/>
        <v>0</v>
      </c>
      <c s="220">
        <f t="shared" si="474"/>
        <v>0</v>
      </c>
      <c s="223">
        <f t="shared" si="474"/>
        <v>0</v>
      </c>
      <c s="31"/>
      <c s="32"/>
      <c s="32"/>
    </row>
    <row r="1008" spans="1:22" s="33" customFormat="1" ht="12.75" hidden="1">
      <c r="A1008" s="292" t="s">
        <v>611</v>
      </c>
      <c s="36" t="s">
        <v>723</v>
      </c>
      <c s="36" t="s">
        <v>437</v>
      </c>
      <c s="36" t="s">
        <v>419</v>
      </c>
      <c s="36" t="s">
        <v>1129</v>
      </c>
      <c s="42" t="s">
        <v>612</v>
      </c>
      <c s="39"/>
      <c s="35"/>
      <c s="35">
        <f>G1008+H1008</f>
        <v>0</v>
      </c>
      <c s="170"/>
      <c s="218">
        <f>I1008+J1008</f>
        <v>0</v>
      </c>
      <c s="216"/>
      <c s="216">
        <f>K1008+L1008</f>
        <v>0</v>
      </c>
      <c s="216"/>
      <c s="219">
        <f>K1008+N1008</f>
        <v>0</v>
      </c>
      <c s="216"/>
      <c s="219">
        <f>M1008+P1008</f>
        <v>0</v>
      </c>
      <c s="216"/>
      <c s="219">
        <f>O1008+R1008</f>
        <v>0</v>
      </c>
      <c s="31"/>
      <c s="32"/>
      <c s="32"/>
    </row>
    <row r="1009" spans="1:22" s="33" customFormat="1" ht="25.5" hidden="1">
      <c r="A1009" s="292" t="s">
        <v>790</v>
      </c>
      <c s="36" t="s">
        <v>723</v>
      </c>
      <c s="36" t="s">
        <v>437</v>
      </c>
      <c s="36" t="s">
        <v>419</v>
      </c>
      <c s="36" t="s">
        <v>1130</v>
      </c>
      <c s="42"/>
      <c s="44">
        <f t="shared" si="475" ref="G1009:S1009">G1010</f>
        <v>0</v>
      </c>
      <c s="37">
        <f t="shared" si="475"/>
        <v>0</v>
      </c>
      <c s="37">
        <f t="shared" si="475"/>
        <v>0</v>
      </c>
      <c s="173">
        <f t="shared" si="475"/>
        <v>0</v>
      </c>
      <c s="222">
        <f t="shared" si="475"/>
        <v>0</v>
      </c>
      <c s="220">
        <f t="shared" si="475"/>
        <v>0</v>
      </c>
      <c s="220">
        <f t="shared" si="475"/>
        <v>0</v>
      </c>
      <c s="220">
        <f t="shared" si="475"/>
        <v>0</v>
      </c>
      <c s="223">
        <f t="shared" si="475"/>
        <v>0</v>
      </c>
      <c s="220">
        <f t="shared" si="475"/>
        <v>0</v>
      </c>
      <c s="223">
        <f t="shared" si="475"/>
        <v>0</v>
      </c>
      <c s="220">
        <f t="shared" si="475"/>
        <v>0</v>
      </c>
      <c s="223">
        <f t="shared" si="475"/>
        <v>0</v>
      </c>
      <c s="31"/>
      <c s="32"/>
      <c s="32"/>
    </row>
    <row r="1010" spans="1:22" s="33" customFormat="1" ht="12.75" hidden="1">
      <c r="A1010" s="292" t="s">
        <v>611</v>
      </c>
      <c s="36" t="s">
        <v>723</v>
      </c>
      <c s="36" t="s">
        <v>437</v>
      </c>
      <c s="36" t="s">
        <v>419</v>
      </c>
      <c s="36" t="s">
        <v>1130</v>
      </c>
      <c s="42" t="s">
        <v>612</v>
      </c>
      <c s="39"/>
      <c s="35"/>
      <c s="35">
        <f>G1010+H1010</f>
        <v>0</v>
      </c>
      <c s="170"/>
      <c s="218">
        <f>I1010+J1010</f>
        <v>0</v>
      </c>
      <c s="216"/>
      <c s="216">
        <f>K1010+L1010</f>
        <v>0</v>
      </c>
      <c s="216"/>
      <c s="219">
        <f>K1010+N1010</f>
        <v>0</v>
      </c>
      <c s="216"/>
      <c s="219">
        <f>M1010+P1010</f>
        <v>0</v>
      </c>
      <c s="216"/>
      <c s="219">
        <f>O1010+R1010</f>
        <v>0</v>
      </c>
      <c s="31"/>
      <c s="32"/>
      <c s="32"/>
    </row>
    <row r="1011" spans="1:22" s="33" customFormat="1" ht="25.5" hidden="1">
      <c r="A1011" s="292" t="s">
        <v>1131</v>
      </c>
      <c s="36" t="s">
        <v>723</v>
      </c>
      <c s="36" t="s">
        <v>437</v>
      </c>
      <c s="36" t="s">
        <v>419</v>
      </c>
      <c s="36" t="s">
        <v>1132</v>
      </c>
      <c s="42"/>
      <c s="44">
        <f t="shared" si="476" ref="G1011:S1011">G1012</f>
        <v>0</v>
      </c>
      <c s="37">
        <f t="shared" si="476"/>
        <v>0</v>
      </c>
      <c s="37">
        <f t="shared" si="476"/>
        <v>0</v>
      </c>
      <c s="173">
        <f t="shared" si="476"/>
        <v>0</v>
      </c>
      <c s="222">
        <f t="shared" si="476"/>
        <v>0</v>
      </c>
      <c s="220">
        <f t="shared" si="476"/>
        <v>0</v>
      </c>
      <c s="220">
        <f t="shared" si="476"/>
        <v>0</v>
      </c>
      <c s="220">
        <f t="shared" si="476"/>
        <v>0</v>
      </c>
      <c s="223">
        <f t="shared" si="476"/>
        <v>0</v>
      </c>
      <c s="220">
        <f t="shared" si="476"/>
        <v>0</v>
      </c>
      <c s="223">
        <f t="shared" si="476"/>
        <v>0</v>
      </c>
      <c s="220">
        <f t="shared" si="476"/>
        <v>0</v>
      </c>
      <c s="223">
        <f t="shared" si="476"/>
        <v>0</v>
      </c>
      <c s="31"/>
      <c s="32"/>
      <c s="32"/>
    </row>
    <row r="1012" spans="1:22" s="33" customFormat="1" ht="12.75" hidden="1">
      <c r="A1012" s="292" t="s">
        <v>611</v>
      </c>
      <c s="36" t="s">
        <v>723</v>
      </c>
      <c s="36" t="s">
        <v>437</v>
      </c>
      <c s="36" t="s">
        <v>419</v>
      </c>
      <c s="36" t="s">
        <v>1132</v>
      </c>
      <c s="42" t="s">
        <v>612</v>
      </c>
      <c s="39"/>
      <c s="35"/>
      <c s="35">
        <f>G1012+H1012</f>
        <v>0</v>
      </c>
      <c s="170"/>
      <c s="218">
        <f>I1012+J1012</f>
        <v>0</v>
      </c>
      <c s="216"/>
      <c s="216">
        <f>K1012+L1012</f>
        <v>0</v>
      </c>
      <c s="216"/>
      <c s="219">
        <f>K1012+N1012</f>
        <v>0</v>
      </c>
      <c s="216"/>
      <c s="219">
        <f>M1012+P1012</f>
        <v>0</v>
      </c>
      <c s="216"/>
      <c s="219">
        <f>O1012+R1012</f>
        <v>0</v>
      </c>
      <c s="31"/>
      <c s="32"/>
      <c s="32"/>
    </row>
    <row r="1013" spans="1:22" s="33" customFormat="1" ht="12.75" hidden="1">
      <c r="A1013" s="292" t="s">
        <v>791</v>
      </c>
      <c s="36" t="s">
        <v>723</v>
      </c>
      <c s="36" t="s">
        <v>437</v>
      </c>
      <c s="36" t="s">
        <v>419</v>
      </c>
      <c s="36" t="s">
        <v>1133</v>
      </c>
      <c s="42"/>
      <c s="44">
        <f t="shared" si="477" ref="G1013:S1013">G1014</f>
        <v>0</v>
      </c>
      <c s="37">
        <f t="shared" si="477"/>
        <v>0</v>
      </c>
      <c s="37">
        <f t="shared" si="477"/>
        <v>0</v>
      </c>
      <c s="173">
        <f t="shared" si="477"/>
        <v>0</v>
      </c>
      <c s="222">
        <f t="shared" si="477"/>
        <v>0</v>
      </c>
      <c s="220">
        <f t="shared" si="477"/>
        <v>0</v>
      </c>
      <c s="220">
        <f t="shared" si="477"/>
        <v>0</v>
      </c>
      <c s="220">
        <f t="shared" si="477"/>
        <v>0</v>
      </c>
      <c s="223">
        <f t="shared" si="477"/>
        <v>0</v>
      </c>
      <c s="220">
        <f t="shared" si="477"/>
        <v>0</v>
      </c>
      <c s="223">
        <f t="shared" si="477"/>
        <v>0</v>
      </c>
      <c s="220">
        <f t="shared" si="477"/>
        <v>0</v>
      </c>
      <c s="223">
        <f t="shared" si="477"/>
        <v>0</v>
      </c>
      <c s="31"/>
      <c s="32"/>
      <c s="32"/>
    </row>
    <row r="1014" spans="1:22" s="33" customFormat="1" ht="12.75" hidden="1">
      <c r="A1014" s="292" t="s">
        <v>611</v>
      </c>
      <c s="36" t="s">
        <v>723</v>
      </c>
      <c s="36" t="s">
        <v>437</v>
      </c>
      <c s="36" t="s">
        <v>419</v>
      </c>
      <c s="36" t="s">
        <v>1133</v>
      </c>
      <c s="42" t="s">
        <v>612</v>
      </c>
      <c s="39"/>
      <c s="35"/>
      <c s="35">
        <f>G1014+H1014</f>
        <v>0</v>
      </c>
      <c s="170"/>
      <c s="218">
        <f>I1014+J1014</f>
        <v>0</v>
      </c>
      <c s="216"/>
      <c s="216">
        <f>K1014+L1014</f>
        <v>0</v>
      </c>
      <c s="216"/>
      <c s="219">
        <f>K1014+N1014</f>
        <v>0</v>
      </c>
      <c s="216"/>
      <c s="219">
        <f>M1014+P1014</f>
        <v>0</v>
      </c>
      <c s="216"/>
      <c s="219">
        <f>O1014+R1014</f>
        <v>0</v>
      </c>
      <c s="31"/>
      <c s="32"/>
      <c s="32"/>
    </row>
    <row r="1015" spans="1:22" s="33" customFormat="1" ht="12.75" hidden="1">
      <c r="A1015" s="292" t="s">
        <v>792</v>
      </c>
      <c s="36" t="s">
        <v>723</v>
      </c>
      <c s="36" t="s">
        <v>437</v>
      </c>
      <c s="36" t="s">
        <v>419</v>
      </c>
      <c s="36" t="s">
        <v>1134</v>
      </c>
      <c s="42"/>
      <c s="44">
        <f t="shared" si="478" ref="G1015:S1015">G1016</f>
        <v>0</v>
      </c>
      <c s="37">
        <f t="shared" si="478"/>
        <v>0</v>
      </c>
      <c s="37">
        <f t="shared" si="478"/>
        <v>0</v>
      </c>
      <c s="173">
        <f t="shared" si="478"/>
        <v>0</v>
      </c>
      <c s="222">
        <f t="shared" si="478"/>
        <v>0</v>
      </c>
      <c s="220">
        <f t="shared" si="478"/>
        <v>0</v>
      </c>
      <c s="220">
        <f t="shared" si="478"/>
        <v>0</v>
      </c>
      <c s="220">
        <f t="shared" si="478"/>
        <v>0</v>
      </c>
      <c s="223">
        <f t="shared" si="478"/>
        <v>0</v>
      </c>
      <c s="220">
        <f t="shared" si="478"/>
        <v>0</v>
      </c>
      <c s="223">
        <f t="shared" si="478"/>
        <v>0</v>
      </c>
      <c s="220">
        <f t="shared" si="478"/>
        <v>0</v>
      </c>
      <c s="223">
        <f t="shared" si="478"/>
        <v>0</v>
      </c>
      <c s="31"/>
      <c s="32"/>
      <c s="32"/>
    </row>
    <row r="1016" spans="1:22" s="33" customFormat="1" ht="12.75" hidden="1">
      <c r="A1016" s="292" t="s">
        <v>611</v>
      </c>
      <c s="36" t="s">
        <v>723</v>
      </c>
      <c s="36" t="s">
        <v>437</v>
      </c>
      <c s="36" t="s">
        <v>419</v>
      </c>
      <c s="36" t="s">
        <v>1134</v>
      </c>
      <c s="42" t="s">
        <v>612</v>
      </c>
      <c s="39"/>
      <c s="35"/>
      <c s="35">
        <f>G1016+H1016</f>
        <v>0</v>
      </c>
      <c s="170"/>
      <c s="218">
        <f>I1016+J1016</f>
        <v>0</v>
      </c>
      <c s="216"/>
      <c s="216">
        <f>K1016+L1016</f>
        <v>0</v>
      </c>
      <c s="216"/>
      <c s="219">
        <f>K1016+N1016</f>
        <v>0</v>
      </c>
      <c s="216"/>
      <c s="219">
        <f>M1016+P1016</f>
        <v>0</v>
      </c>
      <c s="216"/>
      <c s="219">
        <f>O1016+R1016</f>
        <v>0</v>
      </c>
      <c s="31"/>
      <c s="32"/>
      <c s="32"/>
    </row>
    <row r="1017" spans="1:22" s="65" customFormat="1" ht="13.5" customHeight="1">
      <c r="A1017" s="291" t="s">
        <v>726</v>
      </c>
      <c s="34" t="s">
        <v>723</v>
      </c>
      <c s="34" t="s">
        <v>432</v>
      </c>
      <c s="34"/>
      <c s="34"/>
      <c s="38"/>
      <c s="66">
        <f>G1018</f>
        <v>0</v>
      </c>
      <c s="67">
        <f t="shared" si="479" ref="H1017:S1020">H1018</f>
        <v>350</v>
      </c>
      <c s="67">
        <f t="shared" si="479"/>
        <v>350</v>
      </c>
      <c s="180">
        <f t="shared" si="479"/>
        <v>0</v>
      </c>
      <c s="242">
        <f t="shared" si="479"/>
        <v>350</v>
      </c>
      <c s="241">
        <f t="shared" si="479"/>
        <v>0</v>
      </c>
      <c s="241">
        <f t="shared" si="479"/>
        <v>350</v>
      </c>
      <c s="241">
        <f t="shared" si="479"/>
        <v>-50</v>
      </c>
      <c s="243">
        <f t="shared" si="479"/>
        <v>300</v>
      </c>
      <c s="241">
        <f t="shared" si="479"/>
        <v>0</v>
      </c>
      <c s="243">
        <f t="shared" si="479"/>
        <v>300</v>
      </c>
      <c s="241">
        <f t="shared" si="479"/>
        <v>0</v>
      </c>
      <c s="243">
        <f t="shared" si="479"/>
        <v>300</v>
      </c>
      <c s="31"/>
      <c s="64"/>
      <c s="64"/>
    </row>
    <row r="1018" spans="1:22" s="41" customFormat="1" ht="25.5">
      <c r="A1018" s="291" t="s">
        <v>819</v>
      </c>
      <c s="34" t="s">
        <v>723</v>
      </c>
      <c s="34" t="s">
        <v>432</v>
      </c>
      <c s="34" t="s">
        <v>414</v>
      </c>
      <c s="36"/>
      <c s="42"/>
      <c s="39">
        <f>G1019</f>
        <v>0</v>
      </c>
      <c s="35">
        <f t="shared" si="479"/>
        <v>350</v>
      </c>
      <c s="35">
        <f t="shared" si="479"/>
        <v>350</v>
      </c>
      <c s="170">
        <f t="shared" si="479"/>
        <v>0</v>
      </c>
      <c s="218">
        <f t="shared" si="479"/>
        <v>350</v>
      </c>
      <c s="216">
        <f t="shared" si="479"/>
        <v>0</v>
      </c>
      <c s="216">
        <f t="shared" si="479"/>
        <v>350</v>
      </c>
      <c s="216">
        <f t="shared" si="479"/>
        <v>-50</v>
      </c>
      <c s="219">
        <f t="shared" si="479"/>
        <v>300</v>
      </c>
      <c s="216">
        <f t="shared" si="479"/>
        <v>0</v>
      </c>
      <c s="219">
        <f t="shared" si="479"/>
        <v>300</v>
      </c>
      <c s="216">
        <f t="shared" si="479"/>
        <v>0</v>
      </c>
      <c s="219">
        <f t="shared" si="479"/>
        <v>300</v>
      </c>
      <c s="31"/>
      <c s="40"/>
      <c s="40"/>
    </row>
    <row r="1019" spans="1:22" s="41" customFormat="1" ht="15.75" customHeight="1">
      <c r="A1019" s="292" t="s">
        <v>727</v>
      </c>
      <c s="36" t="s">
        <v>723</v>
      </c>
      <c s="36" t="s">
        <v>432</v>
      </c>
      <c s="36" t="s">
        <v>414</v>
      </c>
      <c s="36" t="s">
        <v>1156</v>
      </c>
      <c s="42"/>
      <c s="39">
        <f>G1020</f>
        <v>0</v>
      </c>
      <c s="35">
        <f t="shared" si="479"/>
        <v>350</v>
      </c>
      <c s="35">
        <f t="shared" si="479"/>
        <v>350</v>
      </c>
      <c s="170">
        <f t="shared" si="479"/>
        <v>0</v>
      </c>
      <c s="218">
        <f t="shared" si="479"/>
        <v>350</v>
      </c>
      <c s="216">
        <f t="shared" si="479"/>
        <v>0</v>
      </c>
      <c s="216">
        <f t="shared" si="479"/>
        <v>350</v>
      </c>
      <c s="216">
        <f t="shared" si="479"/>
        <v>-50</v>
      </c>
      <c s="219">
        <f t="shared" si="479"/>
        <v>300</v>
      </c>
      <c s="216">
        <f t="shared" si="479"/>
        <v>0</v>
      </c>
      <c s="219">
        <f t="shared" si="479"/>
        <v>300</v>
      </c>
      <c s="216">
        <f t="shared" si="479"/>
        <v>0</v>
      </c>
      <c s="219">
        <f t="shared" si="479"/>
        <v>300</v>
      </c>
      <c s="31"/>
      <c s="40"/>
      <c s="40"/>
    </row>
    <row r="1020" spans="1:22" s="41" customFormat="1" ht="12.75">
      <c r="A1020" s="292" t="s">
        <v>728</v>
      </c>
      <c s="36" t="s">
        <v>723</v>
      </c>
      <c s="36" t="s">
        <v>432</v>
      </c>
      <c s="36" t="s">
        <v>414</v>
      </c>
      <c s="36" t="s">
        <v>1157</v>
      </c>
      <c s="42"/>
      <c s="39">
        <f>G1021</f>
        <v>0</v>
      </c>
      <c s="35">
        <f t="shared" si="479"/>
        <v>350</v>
      </c>
      <c s="35">
        <f t="shared" si="479"/>
        <v>350</v>
      </c>
      <c s="170">
        <f t="shared" si="479"/>
        <v>0</v>
      </c>
      <c s="218">
        <f>K1021+K1023+K1022</f>
        <v>350</v>
      </c>
      <c s="216">
        <f t="shared" si="479"/>
        <v>0</v>
      </c>
      <c s="216">
        <f t="shared" si="480" ref="M1020:S1020">M1021+M1023+M1022</f>
        <v>350</v>
      </c>
      <c s="216">
        <f t="shared" si="480"/>
        <v>-50</v>
      </c>
      <c s="219">
        <f t="shared" si="480"/>
        <v>300</v>
      </c>
      <c s="216">
        <f t="shared" si="480"/>
        <v>0</v>
      </c>
      <c s="219">
        <f t="shared" si="480"/>
        <v>300</v>
      </c>
      <c s="216">
        <f t="shared" si="480"/>
        <v>0</v>
      </c>
      <c s="219">
        <f t="shared" si="480"/>
        <v>300</v>
      </c>
      <c s="31"/>
      <c s="40"/>
      <c s="40"/>
    </row>
    <row r="1021" spans="1:22" s="70" customFormat="1" ht="12.75" hidden="1">
      <c r="A1021" s="292" t="s">
        <v>1058</v>
      </c>
      <c s="36" t="s">
        <v>723</v>
      </c>
      <c s="36" t="s">
        <v>432</v>
      </c>
      <c s="36" t="s">
        <v>414</v>
      </c>
      <c s="36" t="s">
        <v>1157</v>
      </c>
      <c s="42" t="s">
        <v>1059</v>
      </c>
      <c s="44">
        <v>0</v>
      </c>
      <c s="37">
        <v>350</v>
      </c>
      <c s="37">
        <f>G1021+H1021</f>
        <v>350</v>
      </c>
      <c s="173">
        <v>0</v>
      </c>
      <c s="222">
        <f>I1021+J1021</f>
        <v>350</v>
      </c>
      <c s="220">
        <v>0</v>
      </c>
      <c s="220">
        <f>K1021+L1021</f>
        <v>350</v>
      </c>
      <c s="220">
        <v>-350</v>
      </c>
      <c s="223">
        <f>K1021+N1021</f>
        <v>0</v>
      </c>
      <c s="224">
        <v>0</v>
      </c>
      <c s="219">
        <f>O1021+P1021</f>
        <v>0</v>
      </c>
      <c s="224">
        <v>0</v>
      </c>
      <c s="219">
        <f>Q1021+R1021</f>
        <v>0</v>
      </c>
      <c s="31"/>
      <c s="69"/>
      <c s="69"/>
    </row>
    <row r="1022" spans="1:22" s="70" customFormat="1" ht="12.75" hidden="1">
      <c r="A1022" s="292" t="s">
        <v>645</v>
      </c>
      <c s="36" t="s">
        <v>723</v>
      </c>
      <c s="36" t="s">
        <v>432</v>
      </c>
      <c s="36" t="s">
        <v>414</v>
      </c>
      <c s="36" t="s">
        <v>1157</v>
      </c>
      <c s="42" t="s">
        <v>646</v>
      </c>
      <c s="44">
        <v>0</v>
      </c>
      <c s="37">
        <v>0</v>
      </c>
      <c s="37">
        <f>G1022+H1022</f>
        <v>0</v>
      </c>
      <c s="173">
        <v>0</v>
      </c>
      <c s="222">
        <f>I1022+J1022</f>
        <v>0</v>
      </c>
      <c s="220">
        <v>0</v>
      </c>
      <c s="220">
        <f>K1022+L1022</f>
        <v>0</v>
      </c>
      <c s="220">
        <v>0</v>
      </c>
      <c s="223">
        <f>K1022+N1022</f>
        <v>0</v>
      </c>
      <c s="224">
        <v>0</v>
      </c>
      <c s="219">
        <f>O1022+P1022</f>
        <v>0</v>
      </c>
      <c s="224">
        <v>0</v>
      </c>
      <c s="219">
        <f>Q1022+R1022</f>
        <v>0</v>
      </c>
      <c s="31"/>
      <c s="69"/>
      <c s="69"/>
    </row>
    <row r="1023" spans="1:22" s="70" customFormat="1" ht="12.75">
      <c r="A1023" s="292" t="s">
        <v>1158</v>
      </c>
      <c s="36" t="s">
        <v>723</v>
      </c>
      <c s="36" t="s">
        <v>432</v>
      </c>
      <c s="36" t="s">
        <v>414</v>
      </c>
      <c s="36" t="s">
        <v>1157</v>
      </c>
      <c s="42" t="s">
        <v>1159</v>
      </c>
      <c s="44">
        <v>0</v>
      </c>
      <c s="37">
        <v>0</v>
      </c>
      <c s="37">
        <f>G1023+H1023</f>
        <v>0</v>
      </c>
      <c s="173">
        <v>0</v>
      </c>
      <c s="222">
        <f>I1023+J1023</f>
        <v>0</v>
      </c>
      <c s="220">
        <v>0</v>
      </c>
      <c s="220">
        <f>K1023+L1023</f>
        <v>0</v>
      </c>
      <c s="220">
        <v>300</v>
      </c>
      <c s="223">
        <f>K1023+N1023</f>
        <v>300</v>
      </c>
      <c s="224">
        <v>0</v>
      </c>
      <c s="219">
        <f>O1023+P1023</f>
        <v>300</v>
      </c>
      <c s="224">
        <v>0</v>
      </c>
      <c s="219">
        <f>Q1023+R1023</f>
        <v>300</v>
      </c>
      <c s="31"/>
      <c s="69"/>
      <c s="69"/>
    </row>
    <row r="1024" spans="1:22" s="65" customFormat="1" ht="12.75">
      <c r="A1024" s="291" t="s">
        <v>654</v>
      </c>
      <c s="34" t="s">
        <v>723</v>
      </c>
      <c s="34"/>
      <c s="34"/>
      <c s="34"/>
      <c s="38"/>
      <c s="66">
        <f>G1066+G1074+G1080+G1025+G1038+G1057+G1030</f>
        <v>0</v>
      </c>
      <c s="66">
        <f t="shared" si="481" ref="H1024:P1024">H1066+H1074+H1080+H1025+H1038+H1057+H1030</f>
        <v>56607.099999999999</v>
      </c>
      <c s="66">
        <f t="shared" si="481"/>
        <v>56607.099999999999</v>
      </c>
      <c s="189">
        <f t="shared" si="481"/>
        <v>0</v>
      </c>
      <c s="242">
        <f t="shared" si="481"/>
        <v>56607.099999999999</v>
      </c>
      <c s="240">
        <f t="shared" si="481"/>
        <v>0</v>
      </c>
      <c s="240">
        <f t="shared" si="481"/>
        <v>56607.099999999999</v>
      </c>
      <c s="240">
        <f t="shared" si="481"/>
        <v>-29522.320000000003</v>
      </c>
      <c s="240">
        <f t="shared" si="481"/>
        <v>27084.779999999999</v>
      </c>
      <c s="240">
        <f t="shared" si="481"/>
        <v>8753.9840000000004</v>
      </c>
      <c s="260">
        <f>Q1066+Q1074+Q1080+Q1025+Q1038+Q1057+Q1030</f>
        <v>35838.763999999996</v>
      </c>
      <c s="240">
        <f>R1066+R1074+R1080+R1025+R1038+R1057+R1030</f>
        <v>0</v>
      </c>
      <c s="260">
        <f>S1066+S1074+S1080+S1025+S1038+S1057+S1030</f>
        <v>35838.763999999996</v>
      </c>
      <c s="46"/>
      <c s="64"/>
      <c s="64"/>
    </row>
    <row r="1025" spans="1:22" s="65" customFormat="1" ht="12.75">
      <c r="A1025" s="291" t="s">
        <v>931</v>
      </c>
      <c s="34" t="s">
        <v>723</v>
      </c>
      <c s="34" t="s">
        <v>417</v>
      </c>
      <c s="34"/>
      <c s="329"/>
      <c s="333"/>
      <c s="201">
        <f>G1026</f>
        <v>0</v>
      </c>
      <c s="201">
        <f t="shared" si="482" ref="H1025:S1027">H1026</f>
        <v>0</v>
      </c>
      <c s="201">
        <f t="shared" si="482"/>
        <v>0</v>
      </c>
      <c s="342">
        <f t="shared" si="482"/>
        <v>623.29999999999995</v>
      </c>
      <c s="343">
        <f t="shared" si="482"/>
        <v>623.29999999999995</v>
      </c>
      <c s="310">
        <f t="shared" si="482"/>
        <v>0</v>
      </c>
      <c s="310">
        <f t="shared" si="482"/>
        <v>623.29999999999995</v>
      </c>
      <c s="310">
        <f t="shared" si="482"/>
        <v>-35.199999999999932</v>
      </c>
      <c s="322">
        <f t="shared" si="482"/>
        <v>588.10000000000002</v>
      </c>
      <c s="310">
        <f t="shared" si="482"/>
        <v>0</v>
      </c>
      <c s="260">
        <f t="shared" si="482"/>
        <v>588.10000000000002</v>
      </c>
      <c s="310">
        <f t="shared" si="482"/>
        <v>0</v>
      </c>
      <c s="260">
        <f t="shared" si="482"/>
        <v>588.10000000000002</v>
      </c>
      <c s="46"/>
      <c s="64"/>
      <c s="64"/>
    </row>
    <row r="1026" spans="1:26" s="65" customFormat="1" ht="12.75">
      <c r="A1026" s="291" t="s">
        <v>932</v>
      </c>
      <c s="34" t="s">
        <v>723</v>
      </c>
      <c s="34" t="s">
        <v>417</v>
      </c>
      <c s="34" t="s">
        <v>419</v>
      </c>
      <c s="86"/>
      <c s="331"/>
      <c s="200">
        <f>G1027</f>
        <v>0</v>
      </c>
      <c s="200">
        <f t="shared" si="482"/>
        <v>0</v>
      </c>
      <c s="200">
        <f t="shared" si="482"/>
        <v>0</v>
      </c>
      <c s="344">
        <f t="shared" si="482"/>
        <v>623.29999999999995</v>
      </c>
      <c s="345">
        <f t="shared" si="482"/>
        <v>623.29999999999995</v>
      </c>
      <c s="307">
        <f t="shared" si="482"/>
        <v>0</v>
      </c>
      <c s="307">
        <f t="shared" si="482"/>
        <v>623.29999999999995</v>
      </c>
      <c s="307">
        <f t="shared" si="482"/>
        <v>-35.199999999999932</v>
      </c>
      <c s="309">
        <f t="shared" si="482"/>
        <v>588.10000000000002</v>
      </c>
      <c s="307">
        <f t="shared" si="482"/>
        <v>0</v>
      </c>
      <c s="226">
        <f t="shared" si="482"/>
        <v>588.10000000000002</v>
      </c>
      <c s="307">
        <f t="shared" si="482"/>
        <v>0</v>
      </c>
      <c s="226">
        <f t="shared" si="482"/>
        <v>588.10000000000002</v>
      </c>
      <c s="94"/>
      <c s="69"/>
      <c s="69"/>
      <c s="70"/>
      <c s="70"/>
      <c s="70"/>
      <c s="70"/>
    </row>
    <row r="1027" spans="1:22" s="70" customFormat="1" ht="25.5">
      <c r="A1027" s="292" t="s">
        <v>933</v>
      </c>
      <c s="36" t="s">
        <v>723</v>
      </c>
      <c s="36" t="s">
        <v>417</v>
      </c>
      <c s="36" t="s">
        <v>419</v>
      </c>
      <c s="86" t="s">
        <v>1135</v>
      </c>
      <c s="331"/>
      <c s="200">
        <f>G1028</f>
        <v>0</v>
      </c>
      <c s="200">
        <f t="shared" si="482"/>
        <v>0</v>
      </c>
      <c s="200">
        <f t="shared" si="482"/>
        <v>0</v>
      </c>
      <c s="344">
        <f t="shared" si="482"/>
        <v>623.29999999999995</v>
      </c>
      <c s="345">
        <f>K1028+K1029</f>
        <v>623.29999999999995</v>
      </c>
      <c s="307">
        <f t="shared" si="482"/>
        <v>0</v>
      </c>
      <c s="307">
        <f t="shared" si="483" ref="M1027:S1027">M1028+M1029</f>
        <v>623.29999999999995</v>
      </c>
      <c s="307">
        <f t="shared" si="483"/>
        <v>-35.199999999999932</v>
      </c>
      <c s="309">
        <f t="shared" si="483"/>
        <v>588.10000000000002</v>
      </c>
      <c s="307">
        <f t="shared" si="483"/>
        <v>0</v>
      </c>
      <c s="226">
        <f t="shared" si="483"/>
        <v>588.10000000000002</v>
      </c>
      <c s="307">
        <f t="shared" si="483"/>
        <v>0</v>
      </c>
      <c s="226">
        <f t="shared" si="483"/>
        <v>588.10000000000002</v>
      </c>
      <c s="94"/>
      <c s="69"/>
      <c s="69"/>
    </row>
    <row r="1028" spans="1:22" s="70" customFormat="1" ht="12.75" hidden="1">
      <c r="A1028" s="292" t="s">
        <v>611</v>
      </c>
      <c s="36" t="s">
        <v>723</v>
      </c>
      <c s="36" t="s">
        <v>417</v>
      </c>
      <c s="36" t="s">
        <v>419</v>
      </c>
      <c s="86" t="s">
        <v>1135</v>
      </c>
      <c s="331" t="s">
        <v>612</v>
      </c>
      <c s="200">
        <v>0</v>
      </c>
      <c s="199">
        <v>0</v>
      </c>
      <c s="199">
        <f>G1028+H1028</f>
        <v>0</v>
      </c>
      <c s="346">
        <v>623.29999999999995</v>
      </c>
      <c s="345">
        <f>I1028+J1028</f>
        <v>623.29999999999995</v>
      </c>
      <c s="305">
        <v>0</v>
      </c>
      <c s="305">
        <f>K1028+L1028</f>
        <v>623.29999999999995</v>
      </c>
      <c s="347">
        <v>-623.29999999999995</v>
      </c>
      <c s="306">
        <f>K1028+N1028</f>
        <v>0</v>
      </c>
      <c s="307">
        <v>0</v>
      </c>
      <c s="219">
        <f>O1028+P1028</f>
        <v>0</v>
      </c>
      <c s="307">
        <v>0</v>
      </c>
      <c s="219">
        <f>Q1028+R1028</f>
        <v>0</v>
      </c>
      <c s="94"/>
      <c s="69"/>
      <c s="69"/>
    </row>
    <row r="1029" spans="1:22" s="70" customFormat="1" ht="12.75">
      <c r="A1029" s="292" t="s">
        <v>486</v>
      </c>
      <c s="36" t="s">
        <v>723</v>
      </c>
      <c s="36" t="s">
        <v>417</v>
      </c>
      <c s="36" t="s">
        <v>419</v>
      </c>
      <c s="86" t="s">
        <v>1135</v>
      </c>
      <c s="331" t="s">
        <v>1136</v>
      </c>
      <c s="200">
        <v>0</v>
      </c>
      <c s="199">
        <v>0</v>
      </c>
      <c s="199">
        <f>G1029+H1029</f>
        <v>0</v>
      </c>
      <c s="346">
        <v>0</v>
      </c>
      <c s="345">
        <f>I1029+J1029</f>
        <v>0</v>
      </c>
      <c s="305">
        <v>0</v>
      </c>
      <c s="305">
        <f>K1029+L1029</f>
        <v>0</v>
      </c>
      <c s="305">
        <v>588.10000000000002</v>
      </c>
      <c s="306">
        <f>K1029+N1029</f>
        <v>588.10000000000002</v>
      </c>
      <c s="307">
        <v>0</v>
      </c>
      <c s="219">
        <f>O1029+P1029</f>
        <v>588.10000000000002</v>
      </c>
      <c s="307">
        <v>0</v>
      </c>
      <c s="219">
        <f>Q1029+R1029</f>
        <v>588.10000000000002</v>
      </c>
      <c s="155" t="s">
        <v>486</v>
      </c>
      <c s="69">
        <v>365</v>
      </c>
      <c s="69" t="s">
        <v>1137</v>
      </c>
    </row>
    <row r="1030" spans="1:22" s="41" customFormat="1" ht="12.75">
      <c r="A1030" s="291" t="s">
        <v>540</v>
      </c>
      <c s="34" t="s">
        <v>723</v>
      </c>
      <c s="34" t="s">
        <v>421</v>
      </c>
      <c s="34"/>
      <c s="329"/>
      <c s="333"/>
      <c s="200">
        <f>G1031</f>
        <v>0</v>
      </c>
      <c s="200">
        <f t="shared" si="484" ref="H1030:S1030">H1031</f>
        <v>0</v>
      </c>
      <c s="200">
        <f t="shared" si="484"/>
        <v>0</v>
      </c>
      <c s="344">
        <f t="shared" si="484"/>
        <v>0</v>
      </c>
      <c s="345">
        <f t="shared" si="484"/>
        <v>0</v>
      </c>
      <c s="307">
        <f t="shared" si="484"/>
        <v>0</v>
      </c>
      <c s="307">
        <f t="shared" si="484"/>
        <v>0</v>
      </c>
      <c s="307">
        <f t="shared" si="484"/>
        <v>0</v>
      </c>
      <c s="307">
        <f t="shared" si="484"/>
        <v>0</v>
      </c>
      <c s="307">
        <f t="shared" si="484"/>
        <v>300</v>
      </c>
      <c s="226">
        <f t="shared" si="484"/>
        <v>300</v>
      </c>
      <c s="307">
        <f t="shared" si="484"/>
        <v>0</v>
      </c>
      <c s="226">
        <f t="shared" si="484"/>
        <v>300</v>
      </c>
      <c s="31"/>
      <c s="40"/>
      <c s="40"/>
    </row>
    <row r="1031" spans="1:22" s="41" customFormat="1" ht="12.75">
      <c r="A1031" s="291" t="s">
        <v>442</v>
      </c>
      <c s="34" t="s">
        <v>723</v>
      </c>
      <c s="34" t="s">
        <v>421</v>
      </c>
      <c s="34" t="s">
        <v>437</v>
      </c>
      <c s="329"/>
      <c s="333"/>
      <c s="200">
        <f>G1035</f>
        <v>0</v>
      </c>
      <c s="200">
        <f t="shared" si="485" ref="H1031:Q1031">H1035</f>
        <v>0</v>
      </c>
      <c s="200">
        <f t="shared" si="485"/>
        <v>0</v>
      </c>
      <c s="344">
        <f t="shared" si="485"/>
        <v>0</v>
      </c>
      <c s="345">
        <f t="shared" si="485"/>
        <v>0</v>
      </c>
      <c s="307">
        <f t="shared" si="485"/>
        <v>0</v>
      </c>
      <c s="307">
        <f t="shared" si="485"/>
        <v>0</v>
      </c>
      <c s="307">
        <f t="shared" si="485"/>
        <v>0</v>
      </c>
      <c s="307">
        <f t="shared" si="485"/>
        <v>0</v>
      </c>
      <c s="307">
        <f t="shared" si="485"/>
        <v>300</v>
      </c>
      <c s="226">
        <f t="shared" si="485"/>
        <v>300</v>
      </c>
      <c s="307">
        <f>R1035</f>
        <v>0</v>
      </c>
      <c s="226">
        <f>S1035</f>
        <v>300</v>
      </c>
      <c s="31"/>
      <c s="40"/>
      <c s="40"/>
    </row>
    <row r="1032" spans="1:22" s="41" customFormat="1" ht="12.75" hidden="1">
      <c r="A1032" s="292" t="s">
        <v>667</v>
      </c>
      <c s="81">
        <v>801</v>
      </c>
      <c s="36" t="s">
        <v>421</v>
      </c>
      <c s="36" t="s">
        <v>437</v>
      </c>
      <c s="330" t="s">
        <v>907</v>
      </c>
      <c s="331" t="s">
        <v>668</v>
      </c>
      <c s="200">
        <v>0</v>
      </c>
      <c s="200">
        <v>0</v>
      </c>
      <c s="200">
        <v>0</v>
      </c>
      <c s="344">
        <v>0</v>
      </c>
      <c s="345">
        <v>0</v>
      </c>
      <c s="307">
        <v>0</v>
      </c>
      <c s="307">
        <v>0</v>
      </c>
      <c s="307">
        <v>0</v>
      </c>
      <c s="307">
        <v>0</v>
      </c>
      <c s="307">
        <v>0</v>
      </c>
      <c s="226">
        <v>0</v>
      </c>
      <c s="307">
        <v>0</v>
      </c>
      <c s="226">
        <v>0</v>
      </c>
      <c s="31"/>
      <c s="40"/>
      <c s="40"/>
    </row>
    <row r="1033" spans="1:22" s="41" customFormat="1" ht="12.75" hidden="1">
      <c r="A1033" s="292" t="s">
        <v>697</v>
      </c>
      <c s="81">
        <v>801</v>
      </c>
      <c s="36" t="s">
        <v>421</v>
      </c>
      <c s="36" t="s">
        <v>437</v>
      </c>
      <c s="330" t="s">
        <v>907</v>
      </c>
      <c s="331" t="s">
        <v>698</v>
      </c>
      <c s="199">
        <v>0</v>
      </c>
      <c s="199">
        <v>0</v>
      </c>
      <c s="199">
        <v>0</v>
      </c>
      <c s="346">
        <v>0</v>
      </c>
      <c s="345">
        <v>0</v>
      </c>
      <c s="305">
        <v>0</v>
      </c>
      <c s="305">
        <v>0</v>
      </c>
      <c s="305">
        <v>0</v>
      </c>
      <c s="305">
        <v>0</v>
      </c>
      <c s="305">
        <v>0</v>
      </c>
      <c s="219">
        <v>0</v>
      </c>
      <c s="305">
        <v>0</v>
      </c>
      <c s="219">
        <v>0</v>
      </c>
      <c s="31"/>
      <c s="40"/>
      <c s="40"/>
    </row>
    <row r="1034" spans="1:22" s="41" customFormat="1" ht="12.75" hidden="1">
      <c r="A1034" s="292" t="s">
        <v>699</v>
      </c>
      <c s="81">
        <v>801</v>
      </c>
      <c s="36" t="s">
        <v>421</v>
      </c>
      <c s="36" t="s">
        <v>437</v>
      </c>
      <c s="330" t="s">
        <v>907</v>
      </c>
      <c s="331" t="s">
        <v>700</v>
      </c>
      <c s="199">
        <v>0</v>
      </c>
      <c s="199">
        <v>0</v>
      </c>
      <c s="199">
        <v>0</v>
      </c>
      <c s="346">
        <v>0</v>
      </c>
      <c s="345">
        <v>0</v>
      </c>
      <c s="305">
        <v>0</v>
      </c>
      <c s="305">
        <v>0</v>
      </c>
      <c s="305">
        <v>0</v>
      </c>
      <c s="305">
        <v>0</v>
      </c>
      <c s="305">
        <v>0</v>
      </c>
      <c s="219">
        <v>0</v>
      </c>
      <c s="305">
        <v>0</v>
      </c>
      <c s="219">
        <v>0</v>
      </c>
      <c s="31"/>
      <c s="40"/>
      <c s="40"/>
    </row>
    <row r="1035" spans="1:22" s="41" customFormat="1" ht="12.75">
      <c r="A1035" s="292" t="s">
        <v>643</v>
      </c>
      <c s="36" t="s">
        <v>723</v>
      </c>
      <c s="36" t="s">
        <v>421</v>
      </c>
      <c s="36" t="s">
        <v>437</v>
      </c>
      <c s="86" t="s">
        <v>644</v>
      </c>
      <c s="331"/>
      <c s="200">
        <f>G1036</f>
        <v>0</v>
      </c>
      <c s="200">
        <f t="shared" si="486" ref="H1035:S1036">H1036</f>
        <v>0</v>
      </c>
      <c s="200">
        <f t="shared" si="486"/>
        <v>0</v>
      </c>
      <c s="344">
        <f t="shared" si="486"/>
        <v>0</v>
      </c>
      <c s="345">
        <f t="shared" si="486"/>
        <v>0</v>
      </c>
      <c s="307">
        <f t="shared" si="486"/>
        <v>0</v>
      </c>
      <c s="307">
        <f t="shared" si="486"/>
        <v>0</v>
      </c>
      <c s="307">
        <f t="shared" si="486"/>
        <v>0</v>
      </c>
      <c s="307">
        <f t="shared" si="486"/>
        <v>0</v>
      </c>
      <c s="307">
        <f t="shared" si="486"/>
        <v>300</v>
      </c>
      <c s="226">
        <f t="shared" si="486"/>
        <v>300</v>
      </c>
      <c s="307">
        <f t="shared" si="486"/>
        <v>0</v>
      </c>
      <c s="226">
        <f t="shared" si="486"/>
        <v>300</v>
      </c>
      <c s="31"/>
      <c s="40"/>
      <c s="40"/>
    </row>
    <row r="1036" spans="1:22" s="41" customFormat="1" ht="12.75">
      <c r="A1036" s="292" t="s">
        <v>126</v>
      </c>
      <c s="36" t="s">
        <v>723</v>
      </c>
      <c s="36" t="s">
        <v>421</v>
      </c>
      <c s="36" t="s">
        <v>437</v>
      </c>
      <c s="86" t="s">
        <v>125</v>
      </c>
      <c s="331"/>
      <c s="200">
        <f>G1037</f>
        <v>0</v>
      </c>
      <c s="200">
        <f t="shared" si="486"/>
        <v>0</v>
      </c>
      <c s="200">
        <f t="shared" si="486"/>
        <v>0</v>
      </c>
      <c s="344">
        <f t="shared" si="486"/>
        <v>0</v>
      </c>
      <c s="345">
        <f t="shared" si="486"/>
        <v>0</v>
      </c>
      <c s="307">
        <f t="shared" si="486"/>
        <v>0</v>
      </c>
      <c s="307">
        <f t="shared" si="486"/>
        <v>0</v>
      </c>
      <c s="307">
        <f t="shared" si="486"/>
        <v>0</v>
      </c>
      <c s="307">
        <f t="shared" si="486"/>
        <v>0</v>
      </c>
      <c s="307">
        <f t="shared" si="486"/>
        <v>300</v>
      </c>
      <c s="226">
        <f t="shared" si="486"/>
        <v>300</v>
      </c>
      <c s="307">
        <f t="shared" si="486"/>
        <v>0</v>
      </c>
      <c s="226">
        <f t="shared" si="486"/>
        <v>300</v>
      </c>
      <c s="31"/>
      <c s="40"/>
      <c s="40"/>
    </row>
    <row r="1037" spans="1:22" s="41" customFormat="1" ht="25.5">
      <c r="A1037" s="292" t="s">
        <v>345</v>
      </c>
      <c s="36" t="s">
        <v>723</v>
      </c>
      <c s="36" t="s">
        <v>421</v>
      </c>
      <c s="36" t="s">
        <v>437</v>
      </c>
      <c s="86" t="s">
        <v>125</v>
      </c>
      <c s="331" t="s">
        <v>346</v>
      </c>
      <c s="199">
        <v>0</v>
      </c>
      <c s="199">
        <v>0</v>
      </c>
      <c s="199">
        <f>G1037+H1037</f>
        <v>0</v>
      </c>
      <c s="346">
        <v>0</v>
      </c>
      <c s="345">
        <f>I1037+J1037</f>
        <v>0</v>
      </c>
      <c s="305">
        <v>0</v>
      </c>
      <c s="305">
        <f>K1037+L1037</f>
        <v>0</v>
      </c>
      <c s="305">
        <v>0</v>
      </c>
      <c s="306">
        <f>K1037+N1037</f>
        <v>0</v>
      </c>
      <c s="307">
        <v>300</v>
      </c>
      <c s="219">
        <f>O1037+P1037</f>
        <v>300</v>
      </c>
      <c s="307">
        <v>0</v>
      </c>
      <c s="219">
        <f>Q1037+R1037</f>
        <v>300</v>
      </c>
      <c s="31" t="s">
        <v>163</v>
      </c>
      <c s="40"/>
      <c s="40"/>
    </row>
    <row r="1038" spans="1:22" s="41" customFormat="1" ht="14.25">
      <c r="A1038" s="299" t="s">
        <v>935</v>
      </c>
      <c s="34" t="s">
        <v>723</v>
      </c>
      <c s="34" t="s">
        <v>423</v>
      </c>
      <c s="34"/>
      <c s="86"/>
      <c s="331"/>
      <c s="200">
        <f>G1049+G1039</f>
        <v>0</v>
      </c>
      <c s="200">
        <f t="shared" si="487" ref="H1038:O1038">H1049+H1039</f>
        <v>0</v>
      </c>
      <c s="200">
        <f t="shared" si="487"/>
        <v>0</v>
      </c>
      <c s="344">
        <f t="shared" si="487"/>
        <v>2973.5999999999999</v>
      </c>
      <c s="345">
        <f t="shared" si="487"/>
        <v>2973.5999999999999</v>
      </c>
      <c s="307">
        <f>L1049+L1039</f>
        <v>0</v>
      </c>
      <c s="307">
        <f>M1049+M1039</f>
        <v>2973.5999999999999</v>
      </c>
      <c s="307">
        <f t="shared" si="487"/>
        <v>1181.4000000000001</v>
      </c>
      <c s="309">
        <f t="shared" si="487"/>
        <v>4155</v>
      </c>
      <c s="307">
        <f>P1049+P1039</f>
        <v>8270.7340000000004</v>
      </c>
      <c s="226">
        <f>Q1049+Q1039</f>
        <v>12425.734</v>
      </c>
      <c s="307">
        <f>R1049+R1039</f>
        <v>0</v>
      </c>
      <c s="226">
        <f>S1049+S1039</f>
        <v>12425.734</v>
      </c>
      <c s="31"/>
      <c s="40"/>
      <c s="40"/>
    </row>
    <row r="1039" spans="1:22" s="41" customFormat="1" ht="12.75">
      <c r="A1039" s="291" t="s">
        <v>444</v>
      </c>
      <c s="34" t="s">
        <v>723</v>
      </c>
      <c s="34" t="s">
        <v>423</v>
      </c>
      <c s="34" t="s">
        <v>414</v>
      </c>
      <c s="329"/>
      <c s="333"/>
      <c s="200">
        <f>G1040</f>
        <v>0</v>
      </c>
      <c s="200">
        <f t="shared" si="488" ref="H1039:S1041">H1040</f>
        <v>0</v>
      </c>
      <c s="200">
        <f t="shared" si="488"/>
        <v>0</v>
      </c>
      <c s="344">
        <f t="shared" si="488"/>
        <v>0</v>
      </c>
      <c s="345">
        <f t="shared" si="488"/>
        <v>0</v>
      </c>
      <c s="307">
        <f t="shared" si="488"/>
        <v>0</v>
      </c>
      <c s="307">
        <f t="shared" si="488"/>
        <v>0</v>
      </c>
      <c s="307">
        <f t="shared" si="488"/>
        <v>0</v>
      </c>
      <c s="309">
        <f t="shared" si="488"/>
        <v>0</v>
      </c>
      <c s="307">
        <f t="shared" si="488"/>
        <v>8071.7340000000004</v>
      </c>
      <c s="226">
        <f t="shared" si="488"/>
        <v>8071.7340000000004</v>
      </c>
      <c s="307">
        <f t="shared" si="488"/>
        <v>0</v>
      </c>
      <c s="226">
        <f t="shared" si="488"/>
        <v>8071.7340000000004</v>
      </c>
      <c s="31"/>
      <c s="40"/>
      <c s="40"/>
    </row>
    <row r="1040" spans="1:22" s="70" customFormat="1" ht="12.75">
      <c r="A1040" s="292" t="s">
        <v>616</v>
      </c>
      <c s="36" t="s">
        <v>723</v>
      </c>
      <c s="36" t="s">
        <v>423</v>
      </c>
      <c s="36" t="s">
        <v>414</v>
      </c>
      <c s="86" t="s">
        <v>1138</v>
      </c>
      <c s="331"/>
      <c s="200">
        <f>G1041+G1043+G1045+G1047</f>
        <v>0</v>
      </c>
      <c s="200">
        <f t="shared" si="489" ref="H1040:O1040">H1041+H1043+H1045+H1047</f>
        <v>0</v>
      </c>
      <c s="200">
        <f t="shared" si="489"/>
        <v>0</v>
      </c>
      <c s="344">
        <f t="shared" si="489"/>
        <v>0</v>
      </c>
      <c s="345">
        <f t="shared" si="489"/>
        <v>0</v>
      </c>
      <c s="307">
        <f>L1041+L1043+L1045+L1047</f>
        <v>0</v>
      </c>
      <c s="307">
        <f>M1041+M1043+M1045+M1047</f>
        <v>0</v>
      </c>
      <c s="307">
        <f t="shared" si="489"/>
        <v>0</v>
      </c>
      <c s="309">
        <f t="shared" si="489"/>
        <v>0</v>
      </c>
      <c s="307">
        <f>P1041+P1043+P1045+P1047</f>
        <v>8071.7340000000004</v>
      </c>
      <c s="226">
        <f>Q1041+Q1043+Q1045+Q1047</f>
        <v>8071.7340000000004</v>
      </c>
      <c s="307">
        <f>R1041+R1043+R1045+R1047</f>
        <v>0</v>
      </c>
      <c s="226">
        <f>S1041+S1043+S1045+S1047</f>
        <v>8071.7340000000004</v>
      </c>
      <c s="95"/>
      <c s="69"/>
      <c s="69"/>
    </row>
    <row r="1041" spans="1:22" s="70" customFormat="1" ht="25.5">
      <c r="A1041" s="292" t="s">
        <v>1139</v>
      </c>
      <c s="36" t="s">
        <v>723</v>
      </c>
      <c s="36" t="s">
        <v>423</v>
      </c>
      <c s="36" t="s">
        <v>414</v>
      </c>
      <c s="86" t="s">
        <v>1140</v>
      </c>
      <c s="331"/>
      <c s="200">
        <f>G1042</f>
        <v>0</v>
      </c>
      <c s="200">
        <f t="shared" si="488"/>
        <v>0</v>
      </c>
      <c s="200">
        <f t="shared" si="488"/>
        <v>0</v>
      </c>
      <c s="344">
        <f t="shared" si="488"/>
        <v>0</v>
      </c>
      <c s="345">
        <f t="shared" si="488"/>
        <v>0</v>
      </c>
      <c s="307">
        <f t="shared" si="488"/>
        <v>0</v>
      </c>
      <c s="307">
        <f t="shared" si="488"/>
        <v>0</v>
      </c>
      <c s="307">
        <f t="shared" si="488"/>
        <v>0</v>
      </c>
      <c s="309">
        <f t="shared" si="488"/>
        <v>0</v>
      </c>
      <c s="307">
        <f t="shared" si="488"/>
        <v>6290.7049999999999</v>
      </c>
      <c s="226">
        <f t="shared" si="488"/>
        <v>6290.7049999999999</v>
      </c>
      <c s="307">
        <f t="shared" si="488"/>
        <v>0</v>
      </c>
      <c s="226">
        <f t="shared" si="488"/>
        <v>6290.7049999999999</v>
      </c>
      <c s="95"/>
      <c s="69"/>
      <c s="69"/>
    </row>
    <row r="1042" spans="1:22" s="70" customFormat="1" ht="38.25">
      <c r="A1042" s="292" t="s">
        <v>1141</v>
      </c>
      <c s="36" t="s">
        <v>723</v>
      </c>
      <c s="36" t="s">
        <v>423</v>
      </c>
      <c s="36" t="s">
        <v>414</v>
      </c>
      <c s="86" t="s">
        <v>1140</v>
      </c>
      <c s="331" t="s">
        <v>1142</v>
      </c>
      <c s="200">
        <v>0</v>
      </c>
      <c s="199">
        <v>0</v>
      </c>
      <c s="199">
        <f>G1042+H1042</f>
        <v>0</v>
      </c>
      <c s="344">
        <v>0</v>
      </c>
      <c s="345">
        <f>I1042+J1042</f>
        <v>0</v>
      </c>
      <c s="307">
        <v>0</v>
      </c>
      <c s="305">
        <f>K1042+L1042</f>
        <v>0</v>
      </c>
      <c s="307">
        <v>0</v>
      </c>
      <c s="306">
        <f>K1042+N1042</f>
        <v>0</v>
      </c>
      <c s="307">
        <v>6290.7049999999999</v>
      </c>
      <c s="219">
        <f>O1042+P1042</f>
        <v>6290.7049999999999</v>
      </c>
      <c s="307">
        <v>0</v>
      </c>
      <c s="219">
        <f>Q1042+R1042</f>
        <v>6290.7049999999999</v>
      </c>
      <c s="95" t="s">
        <v>686</v>
      </c>
      <c s="69"/>
      <c s="40" t="s">
        <v>1143</v>
      </c>
    </row>
    <row r="1043" spans="1:22" s="70" customFormat="1" ht="25.5" hidden="1">
      <c r="A1043" s="292" t="s">
        <v>1144</v>
      </c>
      <c s="36" t="s">
        <v>723</v>
      </c>
      <c s="36" t="s">
        <v>423</v>
      </c>
      <c s="36" t="s">
        <v>414</v>
      </c>
      <c s="86" t="s">
        <v>1145</v>
      </c>
      <c s="331"/>
      <c s="200">
        <f t="shared" si="490" ref="G1043:S1043">G1044</f>
        <v>0</v>
      </c>
      <c s="200">
        <f t="shared" si="490"/>
        <v>0</v>
      </c>
      <c s="200">
        <f t="shared" si="490"/>
        <v>0</v>
      </c>
      <c s="344">
        <f t="shared" si="490"/>
        <v>0</v>
      </c>
      <c s="345">
        <f t="shared" si="490"/>
        <v>0</v>
      </c>
      <c s="307">
        <f t="shared" si="490"/>
        <v>0</v>
      </c>
      <c s="307">
        <f t="shared" si="490"/>
        <v>0</v>
      </c>
      <c s="307">
        <f t="shared" si="490"/>
        <v>0</v>
      </c>
      <c s="309">
        <f t="shared" si="490"/>
        <v>0</v>
      </c>
      <c s="307">
        <f t="shared" si="490"/>
        <v>0</v>
      </c>
      <c s="226">
        <f t="shared" si="490"/>
        <v>0</v>
      </c>
      <c s="307">
        <f t="shared" si="490"/>
        <v>0</v>
      </c>
      <c s="226">
        <f t="shared" si="490"/>
        <v>0</v>
      </c>
      <c s="95"/>
      <c s="69"/>
      <c s="69"/>
    </row>
    <row r="1044" spans="1:22" s="70" customFormat="1" ht="38.25" hidden="1">
      <c r="A1044" s="292" t="s">
        <v>1141</v>
      </c>
      <c s="36" t="s">
        <v>723</v>
      </c>
      <c s="36" t="s">
        <v>423</v>
      </c>
      <c s="36" t="s">
        <v>414</v>
      </c>
      <c s="86" t="s">
        <v>1145</v>
      </c>
      <c s="331" t="s">
        <v>1142</v>
      </c>
      <c s="200">
        <v>0</v>
      </c>
      <c s="199">
        <v>0</v>
      </c>
      <c s="199">
        <f>G1044+H1044</f>
        <v>0</v>
      </c>
      <c s="344">
        <v>0</v>
      </c>
      <c s="345">
        <f>I1044+J1044</f>
        <v>0</v>
      </c>
      <c s="307">
        <v>0</v>
      </c>
      <c s="305">
        <f>K1044+L1044</f>
        <v>0</v>
      </c>
      <c s="307">
        <v>0</v>
      </c>
      <c s="306">
        <f>K1044+N1044</f>
        <v>0</v>
      </c>
      <c s="307">
        <v>0</v>
      </c>
      <c s="219">
        <f>M1044+P1044</f>
        <v>0</v>
      </c>
      <c s="307">
        <v>0</v>
      </c>
      <c s="219">
        <f>O1044+R1044</f>
        <v>0</v>
      </c>
      <c s="95" t="s">
        <v>686</v>
      </c>
      <c s="69"/>
      <c s="40" t="s">
        <v>1146</v>
      </c>
    </row>
    <row r="1045" spans="1:22" s="70" customFormat="1" ht="51">
      <c r="A1045" s="292" t="s">
        <v>1147</v>
      </c>
      <c s="36" t="s">
        <v>723</v>
      </c>
      <c s="36" t="s">
        <v>423</v>
      </c>
      <c s="36" t="s">
        <v>414</v>
      </c>
      <c s="86" t="s">
        <v>1148</v>
      </c>
      <c s="331"/>
      <c s="200">
        <f t="shared" si="491" ref="G1045:S1045">G1046</f>
        <v>0</v>
      </c>
      <c s="200">
        <f t="shared" si="491"/>
        <v>0</v>
      </c>
      <c s="200">
        <f t="shared" si="491"/>
        <v>0</v>
      </c>
      <c s="344">
        <f t="shared" si="491"/>
        <v>0</v>
      </c>
      <c s="345">
        <f t="shared" si="491"/>
        <v>0</v>
      </c>
      <c s="307">
        <f t="shared" si="491"/>
        <v>0</v>
      </c>
      <c s="307">
        <f t="shared" si="491"/>
        <v>0</v>
      </c>
      <c s="307">
        <f t="shared" si="491"/>
        <v>0</v>
      </c>
      <c s="309">
        <f t="shared" si="491"/>
        <v>0</v>
      </c>
      <c s="307">
        <f t="shared" si="491"/>
        <v>1781.029</v>
      </c>
      <c s="226">
        <f t="shared" si="491"/>
        <v>1781.029</v>
      </c>
      <c s="307">
        <f t="shared" si="491"/>
        <v>0</v>
      </c>
      <c s="226">
        <f t="shared" si="491"/>
        <v>1781.029</v>
      </c>
      <c s="95"/>
      <c s="69"/>
      <c s="69"/>
    </row>
    <row r="1046" spans="1:22" s="70" customFormat="1" ht="38.25">
      <c r="A1046" s="292" t="s">
        <v>1141</v>
      </c>
      <c s="36" t="s">
        <v>723</v>
      </c>
      <c s="36" t="s">
        <v>423</v>
      </c>
      <c s="36" t="s">
        <v>414</v>
      </c>
      <c s="36" t="s">
        <v>1148</v>
      </c>
      <c s="42" t="s">
        <v>1142</v>
      </c>
      <c s="39">
        <v>0</v>
      </c>
      <c s="35">
        <v>0</v>
      </c>
      <c s="35">
        <f>G1046+H1046</f>
        <v>0</v>
      </c>
      <c s="175">
        <v>0</v>
      </c>
      <c s="218">
        <f>I1046+J1046</f>
        <v>0</v>
      </c>
      <c s="224">
        <v>0</v>
      </c>
      <c s="216">
        <f>K1046+L1046</f>
        <v>0</v>
      </c>
      <c s="224">
        <v>0</v>
      </c>
      <c s="219">
        <f>K1046+N1046</f>
        <v>0</v>
      </c>
      <c s="224">
        <v>1781.029</v>
      </c>
      <c s="219">
        <f>O1046+P1046</f>
        <v>1781.029</v>
      </c>
      <c s="224">
        <v>0</v>
      </c>
      <c s="219">
        <f>Q1046+R1046</f>
        <v>1781.029</v>
      </c>
      <c s="95" t="s">
        <v>686</v>
      </c>
      <c s="69">
        <v>912</v>
      </c>
      <c s="40" t="s">
        <v>1143</v>
      </c>
    </row>
    <row r="1047" spans="1:22" s="70" customFormat="1" ht="51" hidden="1">
      <c r="A1047" s="292" t="s">
        <v>1149</v>
      </c>
      <c s="36" t="s">
        <v>723</v>
      </c>
      <c s="36" t="s">
        <v>423</v>
      </c>
      <c s="36" t="s">
        <v>414</v>
      </c>
      <c s="36" t="s">
        <v>1150</v>
      </c>
      <c s="42"/>
      <c s="39">
        <f t="shared" si="492" ref="G1047:S1047">G1048</f>
        <v>0</v>
      </c>
      <c s="39">
        <f t="shared" si="492"/>
        <v>0</v>
      </c>
      <c s="39">
        <f t="shared" si="492"/>
        <v>0</v>
      </c>
      <c s="175">
        <f t="shared" si="492"/>
        <v>0</v>
      </c>
      <c s="218">
        <f t="shared" si="492"/>
        <v>0</v>
      </c>
      <c s="224">
        <f t="shared" si="492"/>
        <v>0</v>
      </c>
      <c s="224">
        <f t="shared" si="492"/>
        <v>0</v>
      </c>
      <c s="224">
        <f t="shared" si="492"/>
        <v>0</v>
      </c>
      <c s="226">
        <f t="shared" si="492"/>
        <v>0</v>
      </c>
      <c s="224">
        <f t="shared" si="492"/>
        <v>0</v>
      </c>
      <c s="226">
        <f t="shared" si="492"/>
        <v>0</v>
      </c>
      <c s="224">
        <f t="shared" si="492"/>
        <v>0</v>
      </c>
      <c s="226">
        <f t="shared" si="492"/>
        <v>0</v>
      </c>
      <c s="95"/>
      <c s="69"/>
      <c s="69"/>
    </row>
    <row r="1048" spans="1:22" s="70" customFormat="1" ht="38.25" hidden="1">
      <c r="A1048" s="292" t="s">
        <v>1141</v>
      </c>
      <c s="36" t="s">
        <v>723</v>
      </c>
      <c s="36" t="s">
        <v>423</v>
      </c>
      <c s="36" t="s">
        <v>414</v>
      </c>
      <c s="36" t="s">
        <v>1150</v>
      </c>
      <c s="42" t="s">
        <v>1142</v>
      </c>
      <c s="39">
        <v>0</v>
      </c>
      <c s="35">
        <v>0</v>
      </c>
      <c s="35">
        <f>G1048+H1048</f>
        <v>0</v>
      </c>
      <c s="175">
        <v>0</v>
      </c>
      <c s="218">
        <f>I1048+J1048</f>
        <v>0</v>
      </c>
      <c s="224">
        <v>0</v>
      </c>
      <c s="216">
        <f>K1048+L1048</f>
        <v>0</v>
      </c>
      <c s="224">
        <v>0</v>
      </c>
      <c s="219">
        <f>K1048+N1048</f>
        <v>0</v>
      </c>
      <c s="224">
        <v>0</v>
      </c>
      <c s="219">
        <f>M1048+P1048</f>
        <v>0</v>
      </c>
      <c s="224">
        <v>0</v>
      </c>
      <c s="219">
        <f>O1048+R1048</f>
        <v>0</v>
      </c>
      <c s="95" t="s">
        <v>686</v>
      </c>
      <c s="69"/>
      <c s="40" t="s">
        <v>1146</v>
      </c>
    </row>
    <row r="1049" spans="1:22" s="41" customFormat="1" ht="12.75">
      <c r="A1049" s="291" t="s">
        <v>445</v>
      </c>
      <c s="34" t="s">
        <v>723</v>
      </c>
      <c s="34" t="s">
        <v>423</v>
      </c>
      <c s="34" t="s">
        <v>417</v>
      </c>
      <c s="34"/>
      <c s="38"/>
      <c s="39">
        <f>G1050+G1054+G1061</f>
        <v>0</v>
      </c>
      <c s="39">
        <f t="shared" si="493" ref="H1049:Q1049">H1050+H1054+H1061</f>
        <v>0</v>
      </c>
      <c s="39">
        <f t="shared" si="493"/>
        <v>0</v>
      </c>
      <c s="175">
        <f t="shared" si="493"/>
        <v>2973.5999999999999</v>
      </c>
      <c s="218">
        <f t="shared" si="493"/>
        <v>2973.5999999999999</v>
      </c>
      <c s="224">
        <f t="shared" si="493"/>
        <v>0</v>
      </c>
      <c s="224">
        <f t="shared" si="493"/>
        <v>2973.5999999999999</v>
      </c>
      <c s="224">
        <f t="shared" si="493"/>
        <v>1181.4000000000001</v>
      </c>
      <c s="224">
        <f t="shared" si="493"/>
        <v>4155</v>
      </c>
      <c s="224">
        <f t="shared" si="493"/>
        <v>199</v>
      </c>
      <c s="226">
        <f t="shared" si="493"/>
        <v>4354</v>
      </c>
      <c s="224">
        <f>R1050+R1054+R1061</f>
        <v>0</v>
      </c>
      <c s="226">
        <f>S1050+S1054+S1061</f>
        <v>4354</v>
      </c>
      <c s="31"/>
      <c s="40"/>
      <c s="40"/>
    </row>
    <row r="1050" spans="1:22" s="70" customFormat="1" ht="12.75">
      <c r="A1050" s="292" t="s">
        <v>648</v>
      </c>
      <c s="36" t="s">
        <v>723</v>
      </c>
      <c s="36" t="s">
        <v>423</v>
      </c>
      <c s="36" t="s">
        <v>417</v>
      </c>
      <c s="36" t="s">
        <v>649</v>
      </c>
      <c s="42"/>
      <c s="39">
        <f>G1051</f>
        <v>0</v>
      </c>
      <c s="39">
        <f t="shared" si="494" ref="H1050:S1050">H1051</f>
        <v>0</v>
      </c>
      <c s="39">
        <f t="shared" si="494"/>
        <v>0</v>
      </c>
      <c s="175">
        <f t="shared" si="494"/>
        <v>2973.5999999999999</v>
      </c>
      <c s="218">
        <f t="shared" si="494"/>
        <v>2973.5999999999999</v>
      </c>
      <c s="224">
        <f t="shared" si="494"/>
        <v>0</v>
      </c>
      <c s="224">
        <f t="shared" si="494"/>
        <v>2973.5999999999999</v>
      </c>
      <c s="224">
        <f t="shared" si="494"/>
        <v>1081.4000000000001</v>
      </c>
      <c s="226">
        <f t="shared" si="494"/>
        <v>4055</v>
      </c>
      <c s="224">
        <f t="shared" si="494"/>
        <v>0</v>
      </c>
      <c s="226">
        <f t="shared" si="494"/>
        <v>4055</v>
      </c>
      <c s="224">
        <f t="shared" si="494"/>
        <v>0</v>
      </c>
      <c s="226">
        <f t="shared" si="494"/>
        <v>4055</v>
      </c>
      <c s="95"/>
      <c s="69"/>
      <c s="69"/>
    </row>
    <row r="1051" spans="1:22" s="70" customFormat="1" ht="51">
      <c r="A1051" s="292" t="s">
        <v>1111</v>
      </c>
      <c s="36" t="s">
        <v>723</v>
      </c>
      <c s="36" t="s">
        <v>423</v>
      </c>
      <c s="36" t="s">
        <v>417</v>
      </c>
      <c s="36" t="s">
        <v>1112</v>
      </c>
      <c s="42"/>
      <c s="39">
        <f>G1052</f>
        <v>0</v>
      </c>
      <c s="39">
        <f>H1052</f>
        <v>0</v>
      </c>
      <c s="39">
        <f>I1052</f>
        <v>0</v>
      </c>
      <c s="175">
        <f>J1052</f>
        <v>2973.5999999999999</v>
      </c>
      <c s="218">
        <f>K1052+K1053</f>
        <v>2973.5999999999999</v>
      </c>
      <c s="224">
        <f>L1052</f>
        <v>0</v>
      </c>
      <c s="224">
        <f t="shared" si="495" ref="M1051:S1051">M1052+M1053</f>
        <v>2973.5999999999999</v>
      </c>
      <c s="224">
        <f t="shared" si="495"/>
        <v>1081.4000000000001</v>
      </c>
      <c s="226">
        <f t="shared" si="495"/>
        <v>4055</v>
      </c>
      <c s="224">
        <f t="shared" si="495"/>
        <v>0</v>
      </c>
      <c s="226">
        <f t="shared" si="495"/>
        <v>4055</v>
      </c>
      <c s="224">
        <f t="shared" si="495"/>
        <v>0</v>
      </c>
      <c s="226">
        <f t="shared" si="495"/>
        <v>4055</v>
      </c>
      <c s="95"/>
      <c s="69"/>
      <c s="69"/>
    </row>
    <row r="1052" spans="1:22" s="70" customFormat="1" ht="12.75" hidden="1">
      <c r="A1052" s="292" t="s">
        <v>611</v>
      </c>
      <c s="36" t="s">
        <v>723</v>
      </c>
      <c s="36" t="s">
        <v>423</v>
      </c>
      <c s="36" t="s">
        <v>417</v>
      </c>
      <c s="36" t="s">
        <v>1112</v>
      </c>
      <c s="42" t="s">
        <v>612</v>
      </c>
      <c s="39">
        <v>0</v>
      </c>
      <c s="35">
        <v>0</v>
      </c>
      <c s="35">
        <f>G1052+H1052</f>
        <v>0</v>
      </c>
      <c s="170">
        <v>2973.5999999999999</v>
      </c>
      <c s="218">
        <f>I1052+J1052</f>
        <v>2973.5999999999999</v>
      </c>
      <c s="216">
        <v>0</v>
      </c>
      <c s="216">
        <f>K1052+L1052</f>
        <v>2973.5999999999999</v>
      </c>
      <c s="220">
        <v>-2973.5999999999999</v>
      </c>
      <c s="219">
        <f>K1052+N1052</f>
        <v>0</v>
      </c>
      <c s="224">
        <v>0</v>
      </c>
      <c s="219">
        <f>O1052+P1052</f>
        <v>0</v>
      </c>
      <c s="224">
        <v>0</v>
      </c>
      <c s="219">
        <f>Q1052+R1052</f>
        <v>0</v>
      </c>
      <c s="95" t="s">
        <v>486</v>
      </c>
      <c s="69">
        <v>948</v>
      </c>
      <c s="69"/>
    </row>
    <row r="1053" spans="1:22" s="70" customFormat="1" ht="12.75">
      <c r="A1053" s="292" t="s">
        <v>486</v>
      </c>
      <c s="36" t="s">
        <v>723</v>
      </c>
      <c s="36" t="s">
        <v>423</v>
      </c>
      <c s="36" t="s">
        <v>417</v>
      </c>
      <c s="36" t="s">
        <v>1112</v>
      </c>
      <c s="42" t="s">
        <v>1136</v>
      </c>
      <c s="39">
        <v>0</v>
      </c>
      <c s="35">
        <v>0</v>
      </c>
      <c s="35">
        <f>G1053+H1053</f>
        <v>0</v>
      </c>
      <c s="175">
        <v>0</v>
      </c>
      <c s="218">
        <f>I1053+J1053</f>
        <v>0</v>
      </c>
      <c s="224">
        <v>0</v>
      </c>
      <c s="216">
        <f>K1053+L1053</f>
        <v>0</v>
      </c>
      <c s="224">
        <v>4055</v>
      </c>
      <c s="219">
        <f>K1053+N1053</f>
        <v>4055</v>
      </c>
      <c s="224">
        <v>0</v>
      </c>
      <c s="219">
        <f>O1053+P1053</f>
        <v>4055</v>
      </c>
      <c s="224">
        <v>0</v>
      </c>
      <c s="219">
        <f>Q1053+R1053</f>
        <v>4055</v>
      </c>
      <c s="95" t="s">
        <v>486</v>
      </c>
      <c s="69">
        <v>948</v>
      </c>
      <c s="40" t="s">
        <v>1151</v>
      </c>
    </row>
    <row r="1054" spans="1:22" s="70" customFormat="1" ht="12.75">
      <c r="A1054" s="292" t="s">
        <v>616</v>
      </c>
      <c s="36" t="s">
        <v>723</v>
      </c>
      <c s="36" t="s">
        <v>423</v>
      </c>
      <c s="36" t="s">
        <v>417</v>
      </c>
      <c s="36" t="s">
        <v>617</v>
      </c>
      <c s="42"/>
      <c s="39">
        <f>G1055</f>
        <v>0</v>
      </c>
      <c s="39">
        <f t="shared" si="496" ref="H1054:S1055">H1055</f>
        <v>0</v>
      </c>
      <c s="39">
        <f t="shared" si="496"/>
        <v>0</v>
      </c>
      <c s="175">
        <f t="shared" si="496"/>
        <v>0</v>
      </c>
      <c s="218">
        <f t="shared" si="496"/>
        <v>0</v>
      </c>
      <c s="224">
        <f t="shared" si="496"/>
        <v>0</v>
      </c>
      <c s="224">
        <f t="shared" si="496"/>
        <v>0</v>
      </c>
      <c s="224">
        <f t="shared" si="496"/>
        <v>100</v>
      </c>
      <c s="226">
        <f t="shared" si="496"/>
        <v>100</v>
      </c>
      <c s="224">
        <f t="shared" si="496"/>
        <v>-100</v>
      </c>
      <c s="226">
        <f t="shared" si="496"/>
        <v>0</v>
      </c>
      <c s="224">
        <f t="shared" si="496"/>
        <v>0</v>
      </c>
      <c s="226">
        <f t="shared" si="496"/>
        <v>0</v>
      </c>
      <c s="95"/>
      <c s="69"/>
      <c s="69"/>
    </row>
    <row r="1055" spans="1:22" s="70" customFormat="1" ht="38.25">
      <c r="A1055" s="292" t="s">
        <v>1152</v>
      </c>
      <c s="36" t="s">
        <v>723</v>
      </c>
      <c s="36" t="s">
        <v>423</v>
      </c>
      <c s="36" t="s">
        <v>417</v>
      </c>
      <c s="86" t="s">
        <v>631</v>
      </c>
      <c s="331"/>
      <c s="200">
        <f>G1056</f>
        <v>0</v>
      </c>
      <c s="200">
        <f t="shared" si="496"/>
        <v>0</v>
      </c>
      <c s="200">
        <f t="shared" si="496"/>
        <v>0</v>
      </c>
      <c s="344">
        <f t="shared" si="496"/>
        <v>0</v>
      </c>
      <c s="345">
        <f t="shared" si="496"/>
        <v>0</v>
      </c>
      <c s="307">
        <f t="shared" si="496"/>
        <v>0</v>
      </c>
      <c s="307">
        <f t="shared" si="496"/>
        <v>0</v>
      </c>
      <c s="307">
        <f t="shared" si="496"/>
        <v>100</v>
      </c>
      <c s="309">
        <f t="shared" si="496"/>
        <v>100</v>
      </c>
      <c s="307">
        <f t="shared" si="496"/>
        <v>-100</v>
      </c>
      <c s="226">
        <f t="shared" si="496"/>
        <v>0</v>
      </c>
      <c s="307">
        <f t="shared" si="496"/>
        <v>0</v>
      </c>
      <c s="226">
        <f t="shared" si="496"/>
        <v>0</v>
      </c>
      <c s="95"/>
      <c s="69"/>
      <c s="69"/>
    </row>
    <row r="1056" spans="1:22" s="70" customFormat="1" ht="38.25">
      <c r="A1056" s="292" t="s">
        <v>1141</v>
      </c>
      <c s="36" t="s">
        <v>723</v>
      </c>
      <c s="36" t="s">
        <v>423</v>
      </c>
      <c s="36" t="s">
        <v>417</v>
      </c>
      <c s="86" t="s">
        <v>631</v>
      </c>
      <c s="331" t="s">
        <v>1142</v>
      </c>
      <c s="200">
        <v>0</v>
      </c>
      <c s="199">
        <v>0</v>
      </c>
      <c s="199">
        <f>G1056+H1056</f>
        <v>0</v>
      </c>
      <c s="344">
        <v>0</v>
      </c>
      <c s="345">
        <f>I1056+J1056</f>
        <v>0</v>
      </c>
      <c s="307">
        <v>0</v>
      </c>
      <c s="305">
        <f>K1056+L1056</f>
        <v>0</v>
      </c>
      <c s="307">
        <v>100</v>
      </c>
      <c s="306">
        <f>K1056+N1056</f>
        <v>100</v>
      </c>
      <c s="307">
        <v>-100</v>
      </c>
      <c s="219">
        <f>O1056+P1056</f>
        <v>0</v>
      </c>
      <c s="307">
        <v>0</v>
      </c>
      <c s="219">
        <f>Q1056+R1056</f>
        <v>0</v>
      </c>
      <c s="156" t="s">
        <v>686</v>
      </c>
      <c s="92" t="s">
        <v>161</v>
      </c>
      <c s="40" t="s">
        <v>1153</v>
      </c>
    </row>
    <row r="1057" spans="1:22" s="65" customFormat="1" ht="12.75" hidden="1">
      <c r="A1057" s="291" t="s">
        <v>1049</v>
      </c>
      <c s="34" t="s">
        <v>723</v>
      </c>
      <c s="34" t="s">
        <v>435</v>
      </c>
      <c s="34"/>
      <c s="329"/>
      <c s="333"/>
      <c s="201">
        <f t="shared" si="497" ref="G1057:S1059">G1058</f>
        <v>0</v>
      </c>
      <c s="201">
        <f t="shared" si="497"/>
        <v>0</v>
      </c>
      <c s="201">
        <f t="shared" si="497"/>
        <v>0</v>
      </c>
      <c s="342">
        <f t="shared" si="497"/>
        <v>9500</v>
      </c>
      <c s="343">
        <f t="shared" si="497"/>
        <v>9500</v>
      </c>
      <c s="310">
        <f t="shared" si="497"/>
        <v>0</v>
      </c>
      <c s="310">
        <f t="shared" si="497"/>
        <v>9500</v>
      </c>
      <c s="310">
        <f t="shared" si="497"/>
        <v>-9500</v>
      </c>
      <c s="322">
        <f t="shared" si="497"/>
        <v>0</v>
      </c>
      <c s="310">
        <f t="shared" si="497"/>
        <v>0</v>
      </c>
      <c s="260">
        <f t="shared" si="497"/>
        <v>0</v>
      </c>
      <c s="310">
        <f t="shared" si="497"/>
        <v>0</v>
      </c>
      <c s="260">
        <f t="shared" si="497"/>
        <v>0</v>
      </c>
      <c s="46"/>
      <c s="64"/>
      <c s="64"/>
    </row>
    <row r="1058" spans="1:26" s="65" customFormat="1" ht="12.75" hidden="1">
      <c r="A1058" s="291" t="s">
        <v>809</v>
      </c>
      <c s="34" t="s">
        <v>723</v>
      </c>
      <c s="34" t="s">
        <v>435</v>
      </c>
      <c s="34" t="s">
        <v>435</v>
      </c>
      <c s="329"/>
      <c s="331"/>
      <c s="200">
        <f t="shared" si="497"/>
        <v>0</v>
      </c>
      <c s="200">
        <f t="shared" si="497"/>
        <v>0</v>
      </c>
      <c s="200">
        <f t="shared" si="497"/>
        <v>0</v>
      </c>
      <c s="344">
        <f t="shared" si="497"/>
        <v>9500</v>
      </c>
      <c s="345">
        <f t="shared" si="497"/>
        <v>9500</v>
      </c>
      <c s="307">
        <f t="shared" si="497"/>
        <v>0</v>
      </c>
      <c s="307">
        <f t="shared" si="497"/>
        <v>9500</v>
      </c>
      <c s="307">
        <f t="shared" si="497"/>
        <v>-9500</v>
      </c>
      <c s="309">
        <f t="shared" si="497"/>
        <v>0</v>
      </c>
      <c s="307">
        <f t="shared" si="497"/>
        <v>0</v>
      </c>
      <c s="226">
        <f t="shared" si="497"/>
        <v>0</v>
      </c>
      <c s="307">
        <f t="shared" si="497"/>
        <v>0</v>
      </c>
      <c s="226">
        <f t="shared" si="497"/>
        <v>0</v>
      </c>
      <c s="94"/>
      <c s="69"/>
      <c s="69"/>
      <c s="70"/>
      <c s="70"/>
      <c s="70"/>
      <c s="70"/>
    </row>
    <row r="1059" spans="1:22" s="70" customFormat="1" ht="38.25" hidden="1">
      <c r="A1059" s="292" t="s">
        <v>618</v>
      </c>
      <c s="36" t="s">
        <v>723</v>
      </c>
      <c s="36" t="s">
        <v>435</v>
      </c>
      <c s="36" t="s">
        <v>435</v>
      </c>
      <c s="86" t="s">
        <v>1154</v>
      </c>
      <c s="331"/>
      <c s="200">
        <f t="shared" si="497"/>
        <v>0</v>
      </c>
      <c s="200">
        <f t="shared" si="497"/>
        <v>0</v>
      </c>
      <c s="200">
        <f t="shared" si="497"/>
        <v>0</v>
      </c>
      <c s="344">
        <f t="shared" si="497"/>
        <v>9500</v>
      </c>
      <c s="345">
        <f t="shared" si="497"/>
        <v>9500</v>
      </c>
      <c s="307">
        <f t="shared" si="497"/>
        <v>0</v>
      </c>
      <c s="307">
        <f t="shared" si="497"/>
        <v>9500</v>
      </c>
      <c s="307">
        <f t="shared" si="497"/>
        <v>-9500</v>
      </c>
      <c s="309">
        <f t="shared" si="497"/>
        <v>0</v>
      </c>
      <c s="307">
        <f t="shared" si="497"/>
        <v>0</v>
      </c>
      <c s="226">
        <f t="shared" si="497"/>
        <v>0</v>
      </c>
      <c s="307">
        <f t="shared" si="497"/>
        <v>0</v>
      </c>
      <c s="226">
        <f t="shared" si="497"/>
        <v>0</v>
      </c>
      <c s="94"/>
      <c s="69"/>
      <c s="69"/>
    </row>
    <row r="1060" spans="1:22" s="70" customFormat="1" ht="25.5" hidden="1">
      <c r="A1060" s="292" t="s">
        <v>620</v>
      </c>
      <c s="36" t="s">
        <v>723</v>
      </c>
      <c s="36" t="s">
        <v>435</v>
      </c>
      <c s="36" t="s">
        <v>435</v>
      </c>
      <c s="86" t="s">
        <v>1154</v>
      </c>
      <c s="331" t="s">
        <v>1155</v>
      </c>
      <c s="200">
        <v>0</v>
      </c>
      <c s="199">
        <v>0</v>
      </c>
      <c s="199">
        <f>G1060+H1060</f>
        <v>0</v>
      </c>
      <c s="346">
        <v>9500</v>
      </c>
      <c s="345">
        <f>I1060+J1060</f>
        <v>9500</v>
      </c>
      <c s="305">
        <v>0</v>
      </c>
      <c s="305">
        <f>K1060+L1060</f>
        <v>9500</v>
      </c>
      <c s="347">
        <v>-9500</v>
      </c>
      <c s="306">
        <f>K1060+N1060</f>
        <v>0</v>
      </c>
      <c s="307">
        <v>0</v>
      </c>
      <c s="219">
        <f>O1060+P1060</f>
        <v>0</v>
      </c>
      <c s="307">
        <v>0</v>
      </c>
      <c s="219">
        <f>Q1060+R1060</f>
        <v>0</v>
      </c>
      <c s="94"/>
      <c s="69"/>
      <c s="69"/>
    </row>
    <row r="1061" spans="1:22" s="41" customFormat="1" ht="12.75">
      <c r="A1061" s="292" t="s">
        <v>643</v>
      </c>
      <c s="36" t="s">
        <v>723</v>
      </c>
      <c s="36" t="s">
        <v>423</v>
      </c>
      <c s="36" t="s">
        <v>417</v>
      </c>
      <c s="86" t="s">
        <v>644</v>
      </c>
      <c s="331"/>
      <c s="200">
        <f>G1062+G1064</f>
        <v>0</v>
      </c>
      <c s="200">
        <f t="shared" si="498" ref="H1061:Q1061">H1062+H1064</f>
        <v>0</v>
      </c>
      <c s="200">
        <f t="shared" si="498"/>
        <v>0</v>
      </c>
      <c s="344">
        <f t="shared" si="498"/>
        <v>0</v>
      </c>
      <c s="345">
        <f t="shared" si="498"/>
        <v>0</v>
      </c>
      <c s="307">
        <f t="shared" si="498"/>
        <v>0</v>
      </c>
      <c s="307">
        <f t="shared" si="498"/>
        <v>0</v>
      </c>
      <c s="307">
        <f t="shared" si="498"/>
        <v>0</v>
      </c>
      <c s="307">
        <f t="shared" si="498"/>
        <v>0</v>
      </c>
      <c s="307">
        <f t="shared" si="498"/>
        <v>299</v>
      </c>
      <c s="226">
        <f t="shared" si="498"/>
        <v>299</v>
      </c>
      <c s="307">
        <f>R1062+R1064</f>
        <v>0</v>
      </c>
      <c s="226">
        <f>S1062+S1064</f>
        <v>299</v>
      </c>
      <c s="31"/>
      <c s="40"/>
      <c s="40"/>
    </row>
    <row r="1062" spans="1:22" s="41" customFormat="1" ht="25.5">
      <c r="A1062" s="292" t="s">
        <v>868</v>
      </c>
      <c s="36" t="s">
        <v>723</v>
      </c>
      <c s="36" t="s">
        <v>423</v>
      </c>
      <c s="36" t="s">
        <v>417</v>
      </c>
      <c s="86" t="s">
        <v>390</v>
      </c>
      <c s="331"/>
      <c s="200">
        <f>G1063</f>
        <v>0</v>
      </c>
      <c s="200">
        <f t="shared" si="499" ref="H1062:S1062">H1063</f>
        <v>0</v>
      </c>
      <c s="200">
        <f t="shared" si="499"/>
        <v>0</v>
      </c>
      <c s="344">
        <f t="shared" si="499"/>
        <v>0</v>
      </c>
      <c s="345">
        <f t="shared" si="499"/>
        <v>0</v>
      </c>
      <c s="307">
        <f t="shared" si="499"/>
        <v>0</v>
      </c>
      <c s="307">
        <f t="shared" si="499"/>
        <v>0</v>
      </c>
      <c s="307">
        <f t="shared" si="499"/>
        <v>0</v>
      </c>
      <c s="307">
        <f t="shared" si="499"/>
        <v>0</v>
      </c>
      <c s="307">
        <f t="shared" si="499"/>
        <v>99</v>
      </c>
      <c s="226">
        <f t="shared" si="499"/>
        <v>99</v>
      </c>
      <c s="307">
        <f t="shared" si="499"/>
        <v>0</v>
      </c>
      <c s="226">
        <f t="shared" si="499"/>
        <v>99</v>
      </c>
      <c s="31"/>
      <c s="40"/>
      <c s="40"/>
    </row>
    <row r="1063" spans="1:22" s="41" customFormat="1" ht="25.5">
      <c r="A1063" s="292" t="s">
        <v>345</v>
      </c>
      <c s="36" t="s">
        <v>723</v>
      </c>
      <c s="36" t="s">
        <v>423</v>
      </c>
      <c s="36" t="s">
        <v>417</v>
      </c>
      <c s="86" t="s">
        <v>390</v>
      </c>
      <c s="331" t="s">
        <v>346</v>
      </c>
      <c s="199">
        <v>0</v>
      </c>
      <c s="199">
        <v>0</v>
      </c>
      <c s="199">
        <f>G1063+H1063</f>
        <v>0</v>
      </c>
      <c s="346">
        <v>0</v>
      </c>
      <c s="345">
        <f>I1063+J1063</f>
        <v>0</v>
      </c>
      <c s="305">
        <v>0</v>
      </c>
      <c s="305">
        <f>K1063+L1063</f>
        <v>0</v>
      </c>
      <c s="305">
        <v>0</v>
      </c>
      <c s="306">
        <f>K1063+N1063</f>
        <v>0</v>
      </c>
      <c s="307">
        <v>99</v>
      </c>
      <c s="219">
        <f>O1063+P1063</f>
        <v>99</v>
      </c>
      <c s="307">
        <v>0</v>
      </c>
      <c s="219">
        <f>Q1063+R1063</f>
        <v>99</v>
      </c>
      <c s="31" t="s">
        <v>164</v>
      </c>
      <c s="40"/>
      <c s="40"/>
    </row>
    <row r="1064" spans="1:22" s="41" customFormat="1" ht="12.75">
      <c r="A1064" s="292" t="s">
        <v>870</v>
      </c>
      <c s="36" t="s">
        <v>723</v>
      </c>
      <c s="36" t="s">
        <v>423</v>
      </c>
      <c s="36" t="s">
        <v>417</v>
      </c>
      <c s="86" t="s">
        <v>397</v>
      </c>
      <c s="331"/>
      <c s="200">
        <f>G1065</f>
        <v>0</v>
      </c>
      <c s="200">
        <f t="shared" si="500" ref="H1064:S1064">H1065</f>
        <v>0</v>
      </c>
      <c s="200">
        <f t="shared" si="500"/>
        <v>0</v>
      </c>
      <c s="344">
        <f t="shared" si="500"/>
        <v>0</v>
      </c>
      <c s="345">
        <f t="shared" si="500"/>
        <v>0</v>
      </c>
      <c s="307">
        <f t="shared" si="500"/>
        <v>0</v>
      </c>
      <c s="307">
        <f t="shared" si="500"/>
        <v>0</v>
      </c>
      <c s="307">
        <f t="shared" si="500"/>
        <v>0</v>
      </c>
      <c s="307">
        <f t="shared" si="500"/>
        <v>0</v>
      </c>
      <c s="307">
        <f t="shared" si="500"/>
        <v>200</v>
      </c>
      <c s="226">
        <f t="shared" si="500"/>
        <v>200</v>
      </c>
      <c s="307">
        <f t="shared" si="500"/>
        <v>0</v>
      </c>
      <c s="226">
        <f t="shared" si="500"/>
        <v>200</v>
      </c>
      <c s="31" t="s">
        <v>165</v>
      </c>
      <c s="40"/>
      <c s="40"/>
    </row>
    <row r="1065" spans="1:22" s="41" customFormat="1" ht="25.5">
      <c r="A1065" s="292" t="s">
        <v>345</v>
      </c>
      <c s="36" t="s">
        <v>723</v>
      </c>
      <c s="36" t="s">
        <v>423</v>
      </c>
      <c s="36" t="s">
        <v>417</v>
      </c>
      <c s="86" t="s">
        <v>397</v>
      </c>
      <c s="331" t="s">
        <v>346</v>
      </c>
      <c s="199">
        <v>0</v>
      </c>
      <c s="199">
        <v>0</v>
      </c>
      <c s="199">
        <f>G1065+H1065</f>
        <v>0</v>
      </c>
      <c s="346">
        <v>0</v>
      </c>
      <c s="345">
        <f>I1065+J1065</f>
        <v>0</v>
      </c>
      <c s="305">
        <v>0</v>
      </c>
      <c s="305">
        <f>K1065+L1065</f>
        <v>0</v>
      </c>
      <c s="305">
        <v>0</v>
      </c>
      <c s="306">
        <f>K1065+N1065</f>
        <v>0</v>
      </c>
      <c s="307">
        <v>200</v>
      </c>
      <c s="219">
        <f>O1065+P1065</f>
        <v>200</v>
      </c>
      <c s="307">
        <v>0</v>
      </c>
      <c s="219">
        <f>Q1065+R1065</f>
        <v>200</v>
      </c>
      <c s="31"/>
      <c s="40"/>
      <c s="40"/>
    </row>
    <row r="1066" spans="1:22" s="65" customFormat="1" ht="28.5" customHeight="1">
      <c r="A1066" s="291" t="s">
        <v>337</v>
      </c>
      <c s="34" t="s">
        <v>723</v>
      </c>
      <c s="34" t="s">
        <v>433</v>
      </c>
      <c s="34"/>
      <c s="329"/>
      <c s="333"/>
      <c s="201">
        <f>G1067+G1075+G1095+G1082</f>
        <v>0</v>
      </c>
      <c s="201">
        <f t="shared" si="501" ref="H1066:O1066">H1067+H1075+H1095+H1082</f>
        <v>38676.199999999997</v>
      </c>
      <c s="201">
        <f t="shared" si="501"/>
        <v>38676.199999999997</v>
      </c>
      <c s="342">
        <f t="shared" si="501"/>
        <v>-13096.9</v>
      </c>
      <c s="343">
        <f t="shared" si="501"/>
        <v>25579.299999999999</v>
      </c>
      <c s="310">
        <f>L1067+L1075+L1095+L1082</f>
        <v>0</v>
      </c>
      <c s="310">
        <f>M1067+M1075+M1095+M1082</f>
        <v>25579.299999999999</v>
      </c>
      <c s="310">
        <f t="shared" si="501"/>
        <v>-3237.6200000000017</v>
      </c>
      <c s="322">
        <f t="shared" si="501"/>
        <v>22341.68</v>
      </c>
      <c s="310">
        <f>P1067+P1075+P1095+P1082</f>
        <v>183.25</v>
      </c>
      <c s="260">
        <f>Q1067+Q1075+Q1095+Q1082</f>
        <v>22524.93</v>
      </c>
      <c s="310">
        <f>R1067+R1075+R1095+R1082</f>
        <v>0</v>
      </c>
      <c s="260">
        <f>S1067+S1075+S1095+S1082</f>
        <v>22524.93</v>
      </c>
      <c s="94"/>
      <c s="64"/>
      <c s="64"/>
    </row>
    <row r="1067" spans="1:28" s="65" customFormat="1" ht="25.5">
      <c r="A1067" s="291" t="s">
        <v>820</v>
      </c>
      <c s="34" t="s">
        <v>723</v>
      </c>
      <c s="34" t="s">
        <v>433</v>
      </c>
      <c s="34" t="s">
        <v>414</v>
      </c>
      <c s="329"/>
      <c s="333"/>
      <c s="202">
        <f t="shared" si="502" ref="G1067:S1068">G1068</f>
        <v>0</v>
      </c>
      <c s="317">
        <f t="shared" si="502"/>
        <v>21172</v>
      </c>
      <c s="317">
        <f t="shared" si="502"/>
        <v>21172</v>
      </c>
      <c s="348">
        <f t="shared" si="502"/>
        <v>0</v>
      </c>
      <c s="349">
        <f t="shared" si="502"/>
        <v>21172</v>
      </c>
      <c s="347">
        <f t="shared" si="502"/>
        <v>0</v>
      </c>
      <c s="347">
        <f t="shared" si="502"/>
        <v>21172</v>
      </c>
      <c s="347">
        <f t="shared" si="502"/>
        <v>1169.6799999999985</v>
      </c>
      <c s="312">
        <f t="shared" si="502"/>
        <v>22341.68</v>
      </c>
      <c s="347">
        <f t="shared" si="502"/>
        <v>83.25</v>
      </c>
      <c s="223">
        <f t="shared" si="502"/>
        <v>22424.93</v>
      </c>
      <c s="347">
        <f t="shared" si="502"/>
        <v>0</v>
      </c>
      <c s="223">
        <f t="shared" si="502"/>
        <v>22424.93</v>
      </c>
      <c s="94"/>
      <c s="69"/>
      <c s="69"/>
      <c s="70"/>
      <c s="70"/>
      <c s="70"/>
      <c s="70"/>
      <c s="70"/>
      <c s="70"/>
    </row>
    <row r="1068" spans="1:22" s="41" customFormat="1" ht="12.75">
      <c r="A1068" s="292" t="s">
        <v>338</v>
      </c>
      <c s="36" t="s">
        <v>723</v>
      </c>
      <c s="36" t="s">
        <v>433</v>
      </c>
      <c s="36" t="s">
        <v>414</v>
      </c>
      <c s="86" t="s">
        <v>339</v>
      </c>
      <c s="331"/>
      <c s="202">
        <f>G1069</f>
        <v>0</v>
      </c>
      <c s="317">
        <f t="shared" si="502"/>
        <v>21172</v>
      </c>
      <c s="317">
        <f t="shared" si="502"/>
        <v>21172</v>
      </c>
      <c s="348">
        <f t="shared" si="502"/>
        <v>0</v>
      </c>
      <c s="349">
        <f t="shared" si="502"/>
        <v>21172</v>
      </c>
      <c s="347">
        <f t="shared" si="502"/>
        <v>0</v>
      </c>
      <c s="347">
        <f t="shared" si="502"/>
        <v>21172</v>
      </c>
      <c s="347">
        <f t="shared" si="502"/>
        <v>1169.6799999999985</v>
      </c>
      <c s="312">
        <f t="shared" si="502"/>
        <v>22341.68</v>
      </c>
      <c s="347">
        <f t="shared" si="502"/>
        <v>83.25</v>
      </c>
      <c s="223">
        <f t="shared" si="502"/>
        <v>22424.93</v>
      </c>
      <c s="347">
        <f t="shared" si="502"/>
        <v>0</v>
      </c>
      <c s="223">
        <f t="shared" si="502"/>
        <v>22424.93</v>
      </c>
      <c s="46"/>
      <c s="40"/>
      <c s="40"/>
    </row>
    <row r="1069" spans="1:22" s="41" customFormat="1" ht="12.75">
      <c r="A1069" s="292" t="s">
        <v>338</v>
      </c>
      <c s="36" t="s">
        <v>723</v>
      </c>
      <c s="36" t="s">
        <v>433</v>
      </c>
      <c s="36" t="s">
        <v>414</v>
      </c>
      <c s="36" t="s">
        <v>340</v>
      </c>
      <c s="42"/>
      <c s="44">
        <f>G1070+G1073+G1086</f>
        <v>0</v>
      </c>
      <c s="44">
        <f t="shared" si="503" ref="H1069:Q1069">H1070+H1073+H1086</f>
        <v>21172</v>
      </c>
      <c s="44">
        <f t="shared" si="503"/>
        <v>21172</v>
      </c>
      <c s="181">
        <f t="shared" si="503"/>
        <v>0</v>
      </c>
      <c s="222">
        <f t="shared" si="503"/>
        <v>21172</v>
      </c>
      <c s="227">
        <f t="shared" si="503"/>
        <v>0</v>
      </c>
      <c s="227">
        <f t="shared" si="503"/>
        <v>21172</v>
      </c>
      <c s="227">
        <f t="shared" si="503"/>
        <v>1169.6799999999985</v>
      </c>
      <c s="227">
        <f t="shared" si="503"/>
        <v>22341.68</v>
      </c>
      <c s="227">
        <f t="shared" si="503"/>
        <v>83.25</v>
      </c>
      <c s="245">
        <f t="shared" si="503"/>
        <v>22424.93</v>
      </c>
      <c s="227">
        <f>R1070+R1073+R1086</f>
        <v>0</v>
      </c>
      <c s="245">
        <f>S1070+S1073+S1086</f>
        <v>22424.93</v>
      </c>
      <c s="46"/>
      <c s="40"/>
      <c s="40"/>
    </row>
    <row r="1070" spans="1:22" s="41" customFormat="1" ht="25.5">
      <c r="A1070" s="292" t="s">
        <v>341</v>
      </c>
      <c s="36" t="s">
        <v>723</v>
      </c>
      <c s="36" t="s">
        <v>433</v>
      </c>
      <c s="36" t="s">
        <v>414</v>
      </c>
      <c s="36" t="s">
        <v>342</v>
      </c>
      <c s="42"/>
      <c s="44">
        <f>G1071</f>
        <v>0</v>
      </c>
      <c s="37">
        <f>H1071</f>
        <v>3241.0999999999999</v>
      </c>
      <c s="37">
        <f>I1071</f>
        <v>3241.0999999999999</v>
      </c>
      <c s="173">
        <f>J1071</f>
        <v>0</v>
      </c>
      <c s="222">
        <f>K1071+K1072</f>
        <v>3241.0999999999999</v>
      </c>
      <c s="220">
        <f>L1071</f>
        <v>0</v>
      </c>
      <c s="220">
        <f t="shared" si="504" ref="M1070:S1070">M1071+M1072</f>
        <v>3241.0999999999999</v>
      </c>
      <c s="220">
        <f t="shared" si="504"/>
        <v>4261.6000000000004</v>
      </c>
      <c s="223">
        <f t="shared" si="504"/>
        <v>7502.6999999999998</v>
      </c>
      <c s="220">
        <f t="shared" si="504"/>
        <v>0</v>
      </c>
      <c s="223">
        <f t="shared" si="504"/>
        <v>7502.6999999999998</v>
      </c>
      <c s="220">
        <f t="shared" si="504"/>
        <v>0</v>
      </c>
      <c s="223">
        <f t="shared" si="504"/>
        <v>7502.6999999999998</v>
      </c>
      <c s="46"/>
      <c s="40"/>
      <c s="40"/>
    </row>
    <row r="1071" spans="1:22" s="41" customFormat="1" ht="12.75" hidden="1">
      <c r="A1071" s="292" t="s">
        <v>343</v>
      </c>
      <c s="36" t="s">
        <v>723</v>
      </c>
      <c s="36" t="s">
        <v>433</v>
      </c>
      <c s="36" t="s">
        <v>414</v>
      </c>
      <c s="36" t="s">
        <v>342</v>
      </c>
      <c s="42" t="s">
        <v>344</v>
      </c>
      <c s="39">
        <v>0</v>
      </c>
      <c s="35">
        <v>3241.0999999999999</v>
      </c>
      <c s="35">
        <f>G1071+H1071</f>
        <v>3241.0999999999999</v>
      </c>
      <c s="170">
        <v>0</v>
      </c>
      <c s="218">
        <f>I1071+J1071</f>
        <v>3241.0999999999999</v>
      </c>
      <c s="216">
        <v>0</v>
      </c>
      <c s="216">
        <f>K1071+L1071</f>
        <v>3241.0999999999999</v>
      </c>
      <c s="216">
        <v>-3241.0999999999999</v>
      </c>
      <c s="219">
        <f>K1071+N1071</f>
        <v>0</v>
      </c>
      <c s="224">
        <v>0</v>
      </c>
      <c s="219">
        <f>O1071+P1071</f>
        <v>0</v>
      </c>
      <c s="224">
        <v>0</v>
      </c>
      <c s="219">
        <f>Q1071+R1071</f>
        <v>0</v>
      </c>
      <c s="46"/>
      <c s="40"/>
      <c s="40"/>
    </row>
    <row r="1072" spans="1:22" s="41" customFormat="1" ht="24.75" customHeight="1">
      <c r="A1072" s="292" t="s">
        <v>345</v>
      </c>
      <c s="36" t="s">
        <v>723</v>
      </c>
      <c s="36" t="s">
        <v>433</v>
      </c>
      <c s="36" t="s">
        <v>414</v>
      </c>
      <c s="36" t="s">
        <v>342</v>
      </c>
      <c s="42" t="s">
        <v>346</v>
      </c>
      <c s="39">
        <v>0</v>
      </c>
      <c s="39">
        <v>0</v>
      </c>
      <c s="35">
        <f>G1072+H1072</f>
        <v>0</v>
      </c>
      <c s="170">
        <v>0</v>
      </c>
      <c s="218">
        <f>I1072+J1072</f>
        <v>0</v>
      </c>
      <c s="216">
        <v>0</v>
      </c>
      <c s="216">
        <f>K1072+L1072</f>
        <v>0</v>
      </c>
      <c s="224">
        <v>7502.6999999999998</v>
      </c>
      <c s="219">
        <f>K1072+N1072</f>
        <v>7502.6999999999998</v>
      </c>
      <c s="224">
        <v>0</v>
      </c>
      <c s="219">
        <f>O1072+P1072</f>
        <v>7502.6999999999998</v>
      </c>
      <c s="224">
        <v>0</v>
      </c>
      <c s="219">
        <f>Q1072+R1072</f>
        <v>7502.6999999999998</v>
      </c>
      <c s="46"/>
      <c s="40"/>
      <c s="40"/>
    </row>
    <row r="1073" spans="1:22" s="41" customFormat="1" ht="25.5">
      <c r="A1073" s="292" t="s">
        <v>347</v>
      </c>
      <c s="36" t="s">
        <v>723</v>
      </c>
      <c s="36" t="s">
        <v>433</v>
      </c>
      <c s="36" t="s">
        <v>414</v>
      </c>
      <c s="36" t="s">
        <v>348</v>
      </c>
      <c s="42"/>
      <c s="44">
        <f>G1074</f>
        <v>0</v>
      </c>
      <c s="37">
        <f>H1074</f>
        <v>17930.900000000001</v>
      </c>
      <c s="37">
        <f>I1074</f>
        <v>17930.900000000001</v>
      </c>
      <c s="173">
        <f>J1074</f>
        <v>0</v>
      </c>
      <c s="222">
        <f>K1074+K1081</f>
        <v>17930.900000000001</v>
      </c>
      <c s="220">
        <f>L1074</f>
        <v>0</v>
      </c>
      <c s="220">
        <f t="shared" si="505" ref="M1073:S1073">M1074+M1081</f>
        <v>17930.900000000001</v>
      </c>
      <c s="220">
        <f t="shared" si="505"/>
        <v>-3091.9200000000019</v>
      </c>
      <c s="223">
        <f t="shared" si="505"/>
        <v>14838.98</v>
      </c>
      <c s="220">
        <f t="shared" si="505"/>
        <v>0</v>
      </c>
      <c s="223">
        <f t="shared" si="505"/>
        <v>14838.98</v>
      </c>
      <c s="220">
        <f t="shared" si="505"/>
        <v>0</v>
      </c>
      <c s="223">
        <f t="shared" si="505"/>
        <v>14838.98</v>
      </c>
      <c s="46"/>
      <c s="40"/>
      <c s="40"/>
    </row>
    <row r="1074" spans="1:22" s="41" customFormat="1" ht="12.75" hidden="1">
      <c r="A1074" s="292" t="s">
        <v>343</v>
      </c>
      <c s="36" t="s">
        <v>723</v>
      </c>
      <c s="36" t="s">
        <v>433</v>
      </c>
      <c s="36" t="s">
        <v>414</v>
      </c>
      <c s="36" t="s">
        <v>348</v>
      </c>
      <c s="42" t="s">
        <v>344</v>
      </c>
      <c s="39">
        <v>0</v>
      </c>
      <c s="35">
        <v>17930.900000000001</v>
      </c>
      <c s="35">
        <f>G1074+H1074</f>
        <v>17930.900000000001</v>
      </c>
      <c s="170">
        <v>0</v>
      </c>
      <c s="218">
        <f>I1074+J1074</f>
        <v>17930.900000000001</v>
      </c>
      <c s="216">
        <v>0</v>
      </c>
      <c s="216">
        <f>K1074+L1074</f>
        <v>17930.900000000001</v>
      </c>
      <c s="216">
        <v>-17930.900000000001</v>
      </c>
      <c s="219">
        <f>K1074+N1074</f>
        <v>0</v>
      </c>
      <c s="224">
        <v>0</v>
      </c>
      <c s="219">
        <f t="shared" si="506" ref="Q1074:Q1081">O1074+P1074</f>
        <v>0</v>
      </c>
      <c s="224">
        <v>0</v>
      </c>
      <c s="219">
        <f t="shared" si="507" ref="S1074:S1081">Q1074+R1074</f>
        <v>0</v>
      </c>
      <c s="46"/>
      <c s="40"/>
      <c s="40"/>
    </row>
    <row r="1075" spans="1:22" s="65" customFormat="1" ht="12.75" hidden="1">
      <c r="A1075" s="291" t="s">
        <v>821</v>
      </c>
      <c s="34" t="s">
        <v>723</v>
      </c>
      <c s="34" t="s">
        <v>433</v>
      </c>
      <c s="34" t="s">
        <v>417</v>
      </c>
      <c s="34"/>
      <c s="38"/>
      <c s="62">
        <f t="shared" si="508" ref="G1075:O1075">G1076</f>
        <v>0</v>
      </c>
      <c s="63">
        <f t="shared" si="508"/>
        <v>0</v>
      </c>
      <c s="63">
        <f t="shared" si="508"/>
        <v>0</v>
      </c>
      <c s="179">
        <f t="shared" si="508"/>
        <v>0</v>
      </c>
      <c s="238">
        <f t="shared" si="508"/>
        <v>0</v>
      </c>
      <c s="237">
        <f t="shared" si="508"/>
        <v>0</v>
      </c>
      <c s="237">
        <f t="shared" si="508"/>
        <v>0</v>
      </c>
      <c s="237">
        <f t="shared" si="508"/>
        <v>0</v>
      </c>
      <c s="239">
        <f t="shared" si="508"/>
        <v>0</v>
      </c>
      <c s="224">
        <v>0</v>
      </c>
      <c s="219">
        <f t="shared" si="506"/>
        <v>0</v>
      </c>
      <c s="224">
        <v>0</v>
      </c>
      <c s="219">
        <f t="shared" si="507"/>
        <v>0</v>
      </c>
      <c s="46"/>
      <c s="64"/>
      <c s="64"/>
    </row>
    <row r="1076" spans="1:22" s="41" customFormat="1" ht="12.75" hidden="1">
      <c r="A1076" s="292" t="s">
        <v>499</v>
      </c>
      <c s="36" t="s">
        <v>723</v>
      </c>
      <c s="36" t="s">
        <v>433</v>
      </c>
      <c s="36" t="s">
        <v>417</v>
      </c>
      <c s="36" t="s">
        <v>500</v>
      </c>
      <c s="42"/>
      <c s="44">
        <f t="shared" si="509" ref="G1076:O1076">G1077+G1079</f>
        <v>0</v>
      </c>
      <c s="37">
        <f t="shared" si="509"/>
        <v>0</v>
      </c>
      <c s="37">
        <f t="shared" si="509"/>
        <v>0</v>
      </c>
      <c s="173">
        <f t="shared" si="509"/>
        <v>0</v>
      </c>
      <c s="222">
        <f t="shared" si="509"/>
        <v>0</v>
      </c>
      <c s="220">
        <f>L1077+L1079</f>
        <v>0</v>
      </c>
      <c s="220">
        <f>M1077+M1079</f>
        <v>0</v>
      </c>
      <c s="220">
        <f t="shared" si="509"/>
        <v>0</v>
      </c>
      <c s="223">
        <f t="shared" si="509"/>
        <v>0</v>
      </c>
      <c s="224">
        <v>0</v>
      </c>
      <c s="219">
        <f t="shared" si="506"/>
        <v>0</v>
      </c>
      <c s="224">
        <v>0</v>
      </c>
      <c s="219">
        <f t="shared" si="507"/>
        <v>0</v>
      </c>
      <c s="46"/>
      <c s="40"/>
      <c s="40"/>
    </row>
    <row r="1077" spans="1:22" s="41" customFormat="1" ht="12.75" hidden="1">
      <c r="A1077" s="292" t="s">
        <v>501</v>
      </c>
      <c s="36" t="s">
        <v>723</v>
      </c>
      <c s="36" t="s">
        <v>433</v>
      </c>
      <c s="36" t="s">
        <v>417</v>
      </c>
      <c s="36" t="s">
        <v>502</v>
      </c>
      <c s="42"/>
      <c s="44">
        <f t="shared" si="510" ref="G1077:O1077">G1078</f>
        <v>0</v>
      </c>
      <c s="37">
        <f t="shared" si="510"/>
        <v>0</v>
      </c>
      <c s="37">
        <f t="shared" si="510"/>
        <v>0</v>
      </c>
      <c s="173">
        <f t="shared" si="510"/>
        <v>0</v>
      </c>
      <c s="222">
        <f t="shared" si="510"/>
        <v>0</v>
      </c>
      <c s="220">
        <f t="shared" si="510"/>
        <v>0</v>
      </c>
      <c s="220">
        <f t="shared" si="510"/>
        <v>0</v>
      </c>
      <c s="220">
        <f t="shared" si="510"/>
        <v>0</v>
      </c>
      <c s="223">
        <f t="shared" si="510"/>
        <v>0</v>
      </c>
      <c s="224">
        <v>0</v>
      </c>
      <c s="219">
        <f t="shared" si="506"/>
        <v>0</v>
      </c>
      <c s="224">
        <v>0</v>
      </c>
      <c s="219">
        <f t="shared" si="507"/>
        <v>0</v>
      </c>
      <c s="46"/>
      <c s="40"/>
      <c s="40"/>
    </row>
    <row r="1078" spans="1:22" s="41" customFormat="1" ht="12.75" hidden="1">
      <c r="A1078" s="292" t="s">
        <v>503</v>
      </c>
      <c s="36" t="s">
        <v>723</v>
      </c>
      <c s="36" t="s">
        <v>433</v>
      </c>
      <c s="36" t="s">
        <v>417</v>
      </c>
      <c s="36" t="s">
        <v>502</v>
      </c>
      <c s="42" t="s">
        <v>349</v>
      </c>
      <c s="39"/>
      <c s="35"/>
      <c s="35">
        <f>G1078+H1078</f>
        <v>0</v>
      </c>
      <c s="170"/>
      <c s="218">
        <f>I1078+J1078</f>
        <v>0</v>
      </c>
      <c s="216"/>
      <c s="216">
        <f>K1078+L1078</f>
        <v>0</v>
      </c>
      <c s="216"/>
      <c s="219">
        <f>K1078+N1078</f>
        <v>0</v>
      </c>
      <c s="224">
        <v>0</v>
      </c>
      <c s="219">
        <f t="shared" si="506"/>
        <v>0</v>
      </c>
      <c s="224">
        <v>0</v>
      </c>
      <c s="219">
        <f t="shared" si="507"/>
        <v>0</v>
      </c>
      <c s="46"/>
      <c s="40"/>
      <c s="40"/>
    </row>
    <row r="1079" spans="1:22" s="41" customFormat="1" ht="25.5" hidden="1">
      <c r="A1079" s="292" t="s">
        <v>350</v>
      </c>
      <c s="36" t="s">
        <v>723</v>
      </c>
      <c s="36" t="s">
        <v>433</v>
      </c>
      <c s="36" t="s">
        <v>417</v>
      </c>
      <c s="36" t="s">
        <v>351</v>
      </c>
      <c s="42"/>
      <c s="44">
        <f t="shared" si="511" ref="G1079:O1079">G1080</f>
        <v>0</v>
      </c>
      <c s="37">
        <f t="shared" si="511"/>
        <v>0</v>
      </c>
      <c s="37">
        <f t="shared" si="511"/>
        <v>0</v>
      </c>
      <c s="173">
        <f t="shared" si="511"/>
        <v>0</v>
      </c>
      <c s="222">
        <f t="shared" si="511"/>
        <v>0</v>
      </c>
      <c s="220">
        <f t="shared" si="511"/>
        <v>0</v>
      </c>
      <c s="220">
        <f t="shared" si="511"/>
        <v>0</v>
      </c>
      <c s="220">
        <f t="shared" si="511"/>
        <v>0</v>
      </c>
      <c s="223">
        <f t="shared" si="511"/>
        <v>0</v>
      </c>
      <c s="224">
        <v>0</v>
      </c>
      <c s="219">
        <f t="shared" si="506"/>
        <v>0</v>
      </c>
      <c s="224">
        <v>0</v>
      </c>
      <c s="219">
        <f t="shared" si="507"/>
        <v>0</v>
      </c>
      <c s="46"/>
      <c s="40"/>
      <c s="40"/>
    </row>
    <row r="1080" spans="1:22" s="41" customFormat="1" ht="12.75" hidden="1">
      <c r="A1080" s="292" t="s">
        <v>503</v>
      </c>
      <c s="36" t="s">
        <v>723</v>
      </c>
      <c s="36" t="s">
        <v>433</v>
      </c>
      <c s="36" t="s">
        <v>417</v>
      </c>
      <c s="36" t="s">
        <v>351</v>
      </c>
      <c s="42" t="s">
        <v>349</v>
      </c>
      <c s="39"/>
      <c s="35"/>
      <c s="35">
        <f>G1080+H1080</f>
        <v>0</v>
      </c>
      <c s="170"/>
      <c s="218">
        <f>I1080+J1080</f>
        <v>0</v>
      </c>
      <c s="216"/>
      <c s="216">
        <f>K1080+L1080</f>
        <v>0</v>
      </c>
      <c s="216"/>
      <c s="219">
        <f>K1080+N1080</f>
        <v>0</v>
      </c>
      <c s="224">
        <v>0</v>
      </c>
      <c s="219">
        <f t="shared" si="506"/>
        <v>0</v>
      </c>
      <c s="224">
        <v>0</v>
      </c>
      <c s="219">
        <f t="shared" si="507"/>
        <v>0</v>
      </c>
      <c s="46"/>
      <c s="40"/>
      <c s="40"/>
    </row>
    <row r="1081" spans="1:22" s="41" customFormat="1" ht="24.75" customHeight="1">
      <c r="A1081" s="292" t="s">
        <v>345</v>
      </c>
      <c s="36" t="s">
        <v>723</v>
      </c>
      <c s="36" t="s">
        <v>433</v>
      </c>
      <c s="36" t="s">
        <v>414</v>
      </c>
      <c s="36" t="s">
        <v>348</v>
      </c>
      <c s="42" t="s">
        <v>346</v>
      </c>
      <c s="39">
        <v>0</v>
      </c>
      <c s="39">
        <v>0</v>
      </c>
      <c s="35">
        <f>G1081+H1081</f>
        <v>0</v>
      </c>
      <c s="170">
        <v>0</v>
      </c>
      <c s="218">
        <f>I1081+J1081</f>
        <v>0</v>
      </c>
      <c s="216">
        <v>0</v>
      </c>
      <c s="216">
        <f>K1081+L1081</f>
        <v>0</v>
      </c>
      <c s="224">
        <v>14838.98</v>
      </c>
      <c s="219">
        <f>K1081+N1081</f>
        <v>14838.98</v>
      </c>
      <c s="224">
        <v>0</v>
      </c>
      <c s="219">
        <f t="shared" si="506"/>
        <v>14838.98</v>
      </c>
      <c s="224">
        <v>0</v>
      </c>
      <c s="219">
        <f t="shared" si="507"/>
        <v>14838.98</v>
      </c>
      <c s="46"/>
      <c s="40"/>
      <c s="40"/>
    </row>
    <row r="1082" spans="1:22" s="65" customFormat="1" ht="12.75" hidden="1">
      <c r="A1082" s="291" t="s">
        <v>821</v>
      </c>
      <c s="34" t="s">
        <v>723</v>
      </c>
      <c s="34" t="s">
        <v>433</v>
      </c>
      <c s="34" t="s">
        <v>417</v>
      </c>
      <c s="34"/>
      <c s="38"/>
      <c s="44">
        <f>G1083</f>
        <v>0</v>
      </c>
      <c s="44">
        <f t="shared" si="512" ref="H1082:S1082">H1083</f>
        <v>0</v>
      </c>
      <c s="44">
        <f t="shared" si="512"/>
        <v>0</v>
      </c>
      <c s="181">
        <f t="shared" si="512"/>
        <v>0</v>
      </c>
      <c s="222">
        <f t="shared" si="512"/>
        <v>0</v>
      </c>
      <c s="227">
        <f t="shared" si="512"/>
        <v>0</v>
      </c>
      <c s="227">
        <f t="shared" si="512"/>
        <v>0</v>
      </c>
      <c s="227">
        <f t="shared" si="512"/>
        <v>0</v>
      </c>
      <c s="245">
        <f t="shared" si="512"/>
        <v>0</v>
      </c>
      <c s="227">
        <f t="shared" si="512"/>
        <v>0</v>
      </c>
      <c s="245">
        <f t="shared" si="512"/>
        <v>0</v>
      </c>
      <c s="227">
        <f t="shared" si="512"/>
        <v>0</v>
      </c>
      <c s="245">
        <f t="shared" si="512"/>
        <v>0</v>
      </c>
      <c s="94"/>
      <c s="69"/>
      <c s="64"/>
    </row>
    <row r="1083" spans="1:22" s="41" customFormat="1" ht="12.75" hidden="1">
      <c r="A1083" s="292" t="s">
        <v>499</v>
      </c>
      <c s="36" t="s">
        <v>723</v>
      </c>
      <c s="36" t="s">
        <v>433</v>
      </c>
      <c s="36" t="s">
        <v>417</v>
      </c>
      <c s="36" t="s">
        <v>500</v>
      </c>
      <c s="42"/>
      <c s="39">
        <f t="shared" si="513" ref="G1083:S1084">G1084</f>
        <v>0</v>
      </c>
      <c s="39">
        <f t="shared" si="513"/>
        <v>0</v>
      </c>
      <c s="39">
        <f t="shared" si="513"/>
        <v>0</v>
      </c>
      <c s="175">
        <f t="shared" si="513"/>
        <v>0</v>
      </c>
      <c s="218">
        <f t="shared" si="513"/>
        <v>0</v>
      </c>
      <c s="224">
        <f t="shared" si="513"/>
        <v>0</v>
      </c>
      <c s="224">
        <f t="shared" si="513"/>
        <v>0</v>
      </c>
      <c s="224">
        <f t="shared" si="513"/>
        <v>0</v>
      </c>
      <c s="226">
        <f t="shared" si="513"/>
        <v>0</v>
      </c>
      <c s="224">
        <f t="shared" si="513"/>
        <v>0</v>
      </c>
      <c s="226">
        <f t="shared" si="513"/>
        <v>0</v>
      </c>
      <c s="224">
        <f t="shared" si="513"/>
        <v>0</v>
      </c>
      <c s="226">
        <f t="shared" si="513"/>
        <v>0</v>
      </c>
      <c s="31"/>
      <c s="40"/>
      <c s="40"/>
    </row>
    <row r="1084" spans="1:22" s="41" customFormat="1" ht="12.75" hidden="1">
      <c r="A1084" s="292" t="s">
        <v>501</v>
      </c>
      <c s="36" t="s">
        <v>723</v>
      </c>
      <c s="36" t="s">
        <v>433</v>
      </c>
      <c s="36" t="s">
        <v>417</v>
      </c>
      <c s="36" t="s">
        <v>502</v>
      </c>
      <c s="42"/>
      <c s="44">
        <f>G1085</f>
        <v>0</v>
      </c>
      <c s="44">
        <f t="shared" si="513"/>
        <v>0</v>
      </c>
      <c s="44">
        <f t="shared" si="513"/>
        <v>0</v>
      </c>
      <c s="181">
        <f t="shared" si="513"/>
        <v>0</v>
      </c>
      <c s="222">
        <f t="shared" si="513"/>
        <v>0</v>
      </c>
      <c s="227">
        <f t="shared" si="513"/>
        <v>0</v>
      </c>
      <c s="227">
        <f t="shared" si="513"/>
        <v>0</v>
      </c>
      <c s="227">
        <f t="shared" si="513"/>
        <v>0</v>
      </c>
      <c s="245">
        <f t="shared" si="513"/>
        <v>0</v>
      </c>
      <c s="227">
        <f t="shared" si="513"/>
        <v>0</v>
      </c>
      <c s="245">
        <f t="shared" si="513"/>
        <v>0</v>
      </c>
      <c s="227">
        <f t="shared" si="513"/>
        <v>0</v>
      </c>
      <c s="245">
        <f t="shared" si="513"/>
        <v>0</v>
      </c>
      <c s="31"/>
      <c s="40"/>
      <c s="40"/>
    </row>
    <row r="1085" spans="1:22" s="41" customFormat="1" ht="25.5" hidden="1">
      <c r="A1085" s="292" t="s">
        <v>352</v>
      </c>
      <c s="36" t="s">
        <v>723</v>
      </c>
      <c s="36" t="s">
        <v>433</v>
      </c>
      <c s="36" t="s">
        <v>417</v>
      </c>
      <c s="36" t="s">
        <v>502</v>
      </c>
      <c s="42" t="s">
        <v>505</v>
      </c>
      <c s="39">
        <v>0</v>
      </c>
      <c s="35">
        <v>0</v>
      </c>
      <c s="35">
        <f>G1085+H1085</f>
        <v>0</v>
      </c>
      <c s="175">
        <v>0</v>
      </c>
      <c s="218">
        <f>I1085+J1085</f>
        <v>0</v>
      </c>
      <c s="224">
        <v>0</v>
      </c>
      <c s="216">
        <f>K1085+L1085</f>
        <v>0</v>
      </c>
      <c s="224">
        <v>0</v>
      </c>
      <c s="219">
        <f>K1085+N1085</f>
        <v>0</v>
      </c>
      <c s="224">
        <v>0</v>
      </c>
      <c s="219">
        <f>M1085+P1085</f>
        <v>0</v>
      </c>
      <c s="224">
        <v>0</v>
      </c>
      <c s="219">
        <f>O1085+R1085</f>
        <v>0</v>
      </c>
      <c s="31"/>
      <c s="40"/>
      <c s="40"/>
    </row>
    <row r="1086" spans="1:22" s="41" customFormat="1" ht="25.5">
      <c r="A1086" s="292" t="s">
        <v>347</v>
      </c>
      <c s="36" t="s">
        <v>723</v>
      </c>
      <c s="36" t="s">
        <v>433</v>
      </c>
      <c s="36" t="s">
        <v>414</v>
      </c>
      <c s="36" t="s">
        <v>166</v>
      </c>
      <c s="42"/>
      <c s="44">
        <f>G1094</f>
        <v>0</v>
      </c>
      <c s="44">
        <f t="shared" si="514" ref="H1086:Q1086">H1094</f>
        <v>0</v>
      </c>
      <c s="44">
        <f t="shared" si="514"/>
        <v>0</v>
      </c>
      <c s="181">
        <f t="shared" si="514"/>
        <v>0</v>
      </c>
      <c s="222">
        <f t="shared" si="514"/>
        <v>0</v>
      </c>
      <c s="227">
        <f t="shared" si="514"/>
        <v>0</v>
      </c>
      <c s="227">
        <f t="shared" si="514"/>
        <v>0</v>
      </c>
      <c s="227">
        <f t="shared" si="514"/>
        <v>0</v>
      </c>
      <c s="220">
        <f t="shared" si="514"/>
        <v>0</v>
      </c>
      <c s="227">
        <f t="shared" si="514"/>
        <v>83.25</v>
      </c>
      <c s="245">
        <f t="shared" si="514"/>
        <v>83.25</v>
      </c>
      <c s="227">
        <f>R1094</f>
        <v>0</v>
      </c>
      <c s="245">
        <f>S1094</f>
        <v>83.25</v>
      </c>
      <c s="46"/>
      <c s="40"/>
      <c s="40"/>
    </row>
    <row r="1087" spans="1:22" s="41" customFormat="1" ht="12.75" hidden="1">
      <c r="A1087" s="292" t="s">
        <v>343</v>
      </c>
      <c s="36" t="s">
        <v>723</v>
      </c>
      <c s="36" t="s">
        <v>433</v>
      </c>
      <c s="36" t="s">
        <v>414</v>
      </c>
      <c s="36" t="s">
        <v>348</v>
      </c>
      <c s="42" t="s">
        <v>344</v>
      </c>
      <c s="39">
        <v>0</v>
      </c>
      <c s="35">
        <v>17930.900000000001</v>
      </c>
      <c s="35">
        <f>G1087+H1087</f>
        <v>17930.900000000001</v>
      </c>
      <c s="170">
        <v>0</v>
      </c>
      <c s="218">
        <f>I1087+J1087</f>
        <v>17930.900000000001</v>
      </c>
      <c s="216">
        <v>0</v>
      </c>
      <c s="216">
        <f>K1087+L1087</f>
        <v>17930.900000000001</v>
      </c>
      <c s="216">
        <v>-17930.900000000001</v>
      </c>
      <c s="216">
        <f>K1087+N1087</f>
        <v>0</v>
      </c>
      <c s="224">
        <v>0</v>
      </c>
      <c s="219">
        <f t="shared" si="515" ref="Q1087:Q1094">O1087+P1087</f>
        <v>0</v>
      </c>
      <c s="224">
        <v>0</v>
      </c>
      <c s="219">
        <f t="shared" si="516" ref="S1087:S1094">Q1087+R1087</f>
        <v>0</v>
      </c>
      <c s="46"/>
      <c s="40"/>
      <c s="40"/>
    </row>
    <row r="1088" spans="1:22" s="65" customFormat="1" ht="12.75" hidden="1">
      <c r="A1088" s="291" t="s">
        <v>821</v>
      </c>
      <c s="34" t="s">
        <v>723</v>
      </c>
      <c s="34" t="s">
        <v>433</v>
      </c>
      <c s="34" t="s">
        <v>417</v>
      </c>
      <c s="34"/>
      <c s="38"/>
      <c s="62">
        <f t="shared" si="517" ref="G1088:O1088">G1089</f>
        <v>0</v>
      </c>
      <c s="63">
        <f t="shared" si="517"/>
        <v>0</v>
      </c>
      <c s="63">
        <f t="shared" si="517"/>
        <v>0</v>
      </c>
      <c s="179">
        <f t="shared" si="517"/>
        <v>0</v>
      </c>
      <c s="238">
        <f t="shared" si="517"/>
        <v>0</v>
      </c>
      <c s="237">
        <f t="shared" si="517"/>
        <v>0</v>
      </c>
      <c s="237">
        <f t="shared" si="517"/>
        <v>0</v>
      </c>
      <c s="237">
        <f t="shared" si="517"/>
        <v>0</v>
      </c>
      <c s="237">
        <f t="shared" si="517"/>
        <v>0</v>
      </c>
      <c s="224">
        <v>0</v>
      </c>
      <c s="219">
        <f t="shared" si="515"/>
        <v>0</v>
      </c>
      <c s="224">
        <v>0</v>
      </c>
      <c s="219">
        <f t="shared" si="516"/>
        <v>0</v>
      </c>
      <c s="46"/>
      <c s="64"/>
      <c s="64"/>
    </row>
    <row r="1089" spans="1:22" s="41" customFormat="1" ht="12.75" hidden="1">
      <c r="A1089" s="292" t="s">
        <v>499</v>
      </c>
      <c s="36" t="s">
        <v>723</v>
      </c>
      <c s="36" t="s">
        <v>433</v>
      </c>
      <c s="36" t="s">
        <v>417</v>
      </c>
      <c s="36" t="s">
        <v>500</v>
      </c>
      <c s="42"/>
      <c s="44">
        <f t="shared" si="518" ref="G1089:O1089">G1090+G1092</f>
        <v>0</v>
      </c>
      <c s="37">
        <f t="shared" si="518"/>
        <v>0</v>
      </c>
      <c s="37">
        <f t="shared" si="518"/>
        <v>0</v>
      </c>
      <c s="173">
        <f t="shared" si="518"/>
        <v>0</v>
      </c>
      <c s="222">
        <f t="shared" si="518"/>
        <v>0</v>
      </c>
      <c s="220">
        <f t="shared" si="518"/>
        <v>0</v>
      </c>
      <c s="220">
        <f t="shared" si="518"/>
        <v>0</v>
      </c>
      <c s="220">
        <f t="shared" si="518"/>
        <v>0</v>
      </c>
      <c s="220">
        <f t="shared" si="518"/>
        <v>0</v>
      </c>
      <c s="224">
        <v>0</v>
      </c>
      <c s="219">
        <f t="shared" si="515"/>
        <v>0</v>
      </c>
      <c s="224">
        <v>0</v>
      </c>
      <c s="219">
        <f t="shared" si="516"/>
        <v>0</v>
      </c>
      <c s="46"/>
      <c s="40"/>
      <c s="40"/>
    </row>
    <row r="1090" spans="1:22" s="41" customFormat="1" ht="12.75" hidden="1">
      <c r="A1090" s="292" t="s">
        <v>501</v>
      </c>
      <c s="36" t="s">
        <v>723</v>
      </c>
      <c s="36" t="s">
        <v>433</v>
      </c>
      <c s="36" t="s">
        <v>417</v>
      </c>
      <c s="36" t="s">
        <v>502</v>
      </c>
      <c s="42"/>
      <c s="44">
        <f t="shared" si="519" ref="G1090:O1090">G1091</f>
        <v>0</v>
      </c>
      <c s="37">
        <f t="shared" si="519"/>
        <v>0</v>
      </c>
      <c s="37">
        <f t="shared" si="519"/>
        <v>0</v>
      </c>
      <c s="173">
        <f t="shared" si="519"/>
        <v>0</v>
      </c>
      <c s="222">
        <f t="shared" si="519"/>
        <v>0</v>
      </c>
      <c s="220">
        <f t="shared" si="519"/>
        <v>0</v>
      </c>
      <c s="220">
        <f t="shared" si="519"/>
        <v>0</v>
      </c>
      <c s="220">
        <f t="shared" si="519"/>
        <v>0</v>
      </c>
      <c s="220">
        <f t="shared" si="519"/>
        <v>0</v>
      </c>
      <c s="224">
        <v>0</v>
      </c>
      <c s="219">
        <f t="shared" si="515"/>
        <v>0</v>
      </c>
      <c s="224">
        <v>0</v>
      </c>
      <c s="219">
        <f t="shared" si="516"/>
        <v>0</v>
      </c>
      <c s="46"/>
      <c s="40"/>
      <c s="40"/>
    </row>
    <row r="1091" spans="1:22" s="41" customFormat="1" ht="12.75" hidden="1">
      <c r="A1091" s="292" t="s">
        <v>503</v>
      </c>
      <c s="36" t="s">
        <v>723</v>
      </c>
      <c s="36" t="s">
        <v>433</v>
      </c>
      <c s="36" t="s">
        <v>417</v>
      </c>
      <c s="36" t="s">
        <v>502</v>
      </c>
      <c s="42" t="s">
        <v>349</v>
      </c>
      <c s="39"/>
      <c s="35"/>
      <c s="35">
        <f>G1091+H1091</f>
        <v>0</v>
      </c>
      <c s="170"/>
      <c s="218">
        <f>I1091+J1091</f>
        <v>0</v>
      </c>
      <c s="216"/>
      <c s="216">
        <f>K1091+L1091</f>
        <v>0</v>
      </c>
      <c s="216"/>
      <c s="216">
        <f>K1091+N1091</f>
        <v>0</v>
      </c>
      <c s="224">
        <v>0</v>
      </c>
      <c s="219">
        <f t="shared" si="515"/>
        <v>0</v>
      </c>
      <c s="224">
        <v>0</v>
      </c>
      <c s="219">
        <f t="shared" si="516"/>
        <v>0</v>
      </c>
      <c s="46"/>
      <c s="40"/>
      <c s="40"/>
    </row>
    <row r="1092" spans="1:22" s="41" customFormat="1" ht="25.5" hidden="1">
      <c r="A1092" s="292" t="s">
        <v>350</v>
      </c>
      <c s="36" t="s">
        <v>723</v>
      </c>
      <c s="36" t="s">
        <v>433</v>
      </c>
      <c s="36" t="s">
        <v>417</v>
      </c>
      <c s="36" t="s">
        <v>351</v>
      </c>
      <c s="42"/>
      <c s="44">
        <f t="shared" si="520" ref="G1092:O1092">G1093</f>
        <v>0</v>
      </c>
      <c s="37">
        <f t="shared" si="520"/>
        <v>0</v>
      </c>
      <c s="37">
        <f t="shared" si="520"/>
        <v>0</v>
      </c>
      <c s="173">
        <f t="shared" si="520"/>
        <v>0</v>
      </c>
      <c s="222">
        <f t="shared" si="520"/>
        <v>0</v>
      </c>
      <c s="220">
        <f t="shared" si="520"/>
        <v>0</v>
      </c>
      <c s="220">
        <f t="shared" si="520"/>
        <v>0</v>
      </c>
      <c s="220">
        <f t="shared" si="520"/>
        <v>0</v>
      </c>
      <c s="220">
        <f t="shared" si="520"/>
        <v>0</v>
      </c>
      <c s="224">
        <v>0</v>
      </c>
      <c s="219">
        <f t="shared" si="515"/>
        <v>0</v>
      </c>
      <c s="224">
        <v>0</v>
      </c>
      <c s="219">
        <f t="shared" si="516"/>
        <v>0</v>
      </c>
      <c s="46"/>
      <c s="40"/>
      <c s="40"/>
    </row>
    <row r="1093" spans="1:22" s="41" customFormat="1" ht="12.75" hidden="1">
      <c r="A1093" s="292" t="s">
        <v>503</v>
      </c>
      <c s="36" t="s">
        <v>723</v>
      </c>
      <c s="36" t="s">
        <v>433</v>
      </c>
      <c s="36" t="s">
        <v>417</v>
      </c>
      <c s="36" t="s">
        <v>351</v>
      </c>
      <c s="42" t="s">
        <v>349</v>
      </c>
      <c s="39"/>
      <c s="35"/>
      <c s="35">
        <f>G1093+H1093</f>
        <v>0</v>
      </c>
      <c s="170"/>
      <c s="218">
        <f>I1093+J1093</f>
        <v>0</v>
      </c>
      <c s="216"/>
      <c s="216">
        <f>K1093+L1093</f>
        <v>0</v>
      </c>
      <c s="216"/>
      <c s="216">
        <f>K1093+N1093</f>
        <v>0</v>
      </c>
      <c s="224">
        <v>0</v>
      </c>
      <c s="219">
        <f t="shared" si="515"/>
        <v>0</v>
      </c>
      <c s="224">
        <v>0</v>
      </c>
      <c s="219">
        <f t="shared" si="516"/>
        <v>0</v>
      </c>
      <c s="46"/>
      <c s="40"/>
      <c s="40"/>
    </row>
    <row r="1094" spans="1:22" s="41" customFormat="1" ht="24.75" customHeight="1">
      <c r="A1094" s="292" t="s">
        <v>345</v>
      </c>
      <c s="36" t="s">
        <v>723</v>
      </c>
      <c s="36" t="s">
        <v>433</v>
      </c>
      <c s="36" t="s">
        <v>414</v>
      </c>
      <c s="36" t="s">
        <v>166</v>
      </c>
      <c s="42" t="s">
        <v>346</v>
      </c>
      <c s="39">
        <v>0</v>
      </c>
      <c s="39">
        <v>0</v>
      </c>
      <c s="35">
        <f>G1094+H1094</f>
        <v>0</v>
      </c>
      <c s="170">
        <v>0</v>
      </c>
      <c s="218">
        <f>I1094+J1094</f>
        <v>0</v>
      </c>
      <c s="216">
        <v>0</v>
      </c>
      <c s="216">
        <f>K1094+L1094</f>
        <v>0</v>
      </c>
      <c s="224">
        <v>0</v>
      </c>
      <c s="216">
        <f>K1094+N1094</f>
        <v>0</v>
      </c>
      <c s="224">
        <f>33.25+10+15+20+5</f>
        <v>83.25</v>
      </c>
      <c s="219">
        <f t="shared" si="515"/>
        <v>83.25</v>
      </c>
      <c s="224">
        <v>0</v>
      </c>
      <c s="219">
        <f t="shared" si="516"/>
        <v>83.25</v>
      </c>
      <c s="46" t="s">
        <v>167</v>
      </c>
      <c s="40"/>
      <c s="40"/>
    </row>
    <row r="1095" spans="1:22" s="65" customFormat="1" ht="12.75">
      <c r="A1095" s="291" t="s">
        <v>822</v>
      </c>
      <c s="34" t="s">
        <v>723</v>
      </c>
      <c s="34" t="s">
        <v>433</v>
      </c>
      <c s="34" t="s">
        <v>419</v>
      </c>
      <c s="34"/>
      <c s="38"/>
      <c s="44">
        <f>G1096+G1098+G1106+G1101+G1103</f>
        <v>0</v>
      </c>
      <c s="44">
        <f t="shared" si="521" ref="H1095:Q1095">H1096+H1098+H1106+H1101+H1103</f>
        <v>17504.200000000001</v>
      </c>
      <c s="44">
        <f t="shared" si="521"/>
        <v>17504.200000000001</v>
      </c>
      <c s="181">
        <f t="shared" si="521"/>
        <v>-13096.9</v>
      </c>
      <c s="222">
        <f t="shared" si="521"/>
        <v>4407.3000000000002</v>
      </c>
      <c s="227">
        <f t="shared" si="521"/>
        <v>0</v>
      </c>
      <c s="227">
        <f t="shared" si="521"/>
        <v>4407.3000000000002</v>
      </c>
      <c s="227">
        <f t="shared" si="521"/>
        <v>-4407.3000000000002</v>
      </c>
      <c s="220">
        <f t="shared" si="521"/>
        <v>0</v>
      </c>
      <c s="227">
        <f t="shared" si="521"/>
        <v>100</v>
      </c>
      <c s="245">
        <f t="shared" si="521"/>
        <v>100</v>
      </c>
      <c s="227">
        <f>R1096+R1098+R1106+R1101+R1103</f>
        <v>0</v>
      </c>
      <c s="245">
        <f>S1096+S1098+S1106+S1101+S1103</f>
        <v>100</v>
      </c>
      <c s="94"/>
      <c s="69"/>
      <c s="64"/>
    </row>
    <row r="1096" spans="1:22" s="41" customFormat="1" ht="25.5" hidden="1">
      <c r="A1096" s="292" t="s">
        <v>933</v>
      </c>
      <c s="36" t="s">
        <v>723</v>
      </c>
      <c s="36" t="s">
        <v>433</v>
      </c>
      <c s="36" t="s">
        <v>419</v>
      </c>
      <c s="36" t="s">
        <v>1135</v>
      </c>
      <c s="42"/>
      <c s="44">
        <f t="shared" si="522" ref="G1096:S1096">G1097</f>
        <v>0</v>
      </c>
      <c s="37">
        <f t="shared" si="522"/>
        <v>623.29999999999995</v>
      </c>
      <c s="37">
        <f t="shared" si="522"/>
        <v>623.29999999999995</v>
      </c>
      <c s="173">
        <f t="shared" si="522"/>
        <v>-623.29999999999995</v>
      </c>
      <c s="222">
        <f t="shared" si="522"/>
        <v>0</v>
      </c>
      <c s="220">
        <f t="shared" si="522"/>
        <v>0</v>
      </c>
      <c s="220">
        <f t="shared" si="522"/>
        <v>0</v>
      </c>
      <c s="220">
        <f t="shared" si="522"/>
        <v>0</v>
      </c>
      <c s="223">
        <f t="shared" si="522"/>
        <v>0</v>
      </c>
      <c s="220">
        <f t="shared" si="522"/>
        <v>0</v>
      </c>
      <c s="223">
        <f t="shared" si="522"/>
        <v>0</v>
      </c>
      <c s="220">
        <f t="shared" si="522"/>
        <v>0</v>
      </c>
      <c s="223">
        <f t="shared" si="522"/>
        <v>0</v>
      </c>
      <c s="46"/>
      <c s="40"/>
      <c s="40"/>
    </row>
    <row r="1097" spans="1:22" s="41" customFormat="1" ht="12.75" hidden="1">
      <c r="A1097" s="292" t="s">
        <v>611</v>
      </c>
      <c s="36" t="s">
        <v>723</v>
      </c>
      <c s="36" t="s">
        <v>433</v>
      </c>
      <c s="36" t="s">
        <v>419</v>
      </c>
      <c s="36" t="s">
        <v>1135</v>
      </c>
      <c s="42" t="s">
        <v>612</v>
      </c>
      <c s="39">
        <v>0</v>
      </c>
      <c s="35">
        <v>623.29999999999995</v>
      </c>
      <c s="35">
        <f>G1097+H1097</f>
        <v>623.29999999999995</v>
      </c>
      <c s="170">
        <v>-623.29999999999995</v>
      </c>
      <c s="218">
        <f>I1097+J1097</f>
        <v>0</v>
      </c>
      <c s="216">
        <v>0</v>
      </c>
      <c s="216">
        <f>K1097+L1097</f>
        <v>0</v>
      </c>
      <c s="220">
        <v>0</v>
      </c>
      <c s="219">
        <f>K1097+N1097</f>
        <v>0</v>
      </c>
      <c s="220">
        <v>0</v>
      </c>
      <c s="219">
        <f>M1097+P1097</f>
        <v>0</v>
      </c>
      <c s="220">
        <v>0</v>
      </c>
      <c s="219">
        <f>O1097+R1097</f>
        <v>0</v>
      </c>
      <c s="46"/>
      <c s="40"/>
      <c s="40"/>
    </row>
    <row r="1098" spans="1:22" s="41" customFormat="1" ht="51" hidden="1">
      <c r="A1098" s="292" t="s">
        <v>1111</v>
      </c>
      <c s="36" t="s">
        <v>723</v>
      </c>
      <c s="36" t="s">
        <v>433</v>
      </c>
      <c s="36" t="s">
        <v>419</v>
      </c>
      <c s="36" t="s">
        <v>1112</v>
      </c>
      <c s="42"/>
      <c s="44">
        <f>G1099</f>
        <v>0</v>
      </c>
      <c s="37">
        <f>H1099</f>
        <v>2973.5999999999999</v>
      </c>
      <c s="37">
        <f>I1099</f>
        <v>2973.5999999999999</v>
      </c>
      <c s="173">
        <f>J1099</f>
        <v>-2973.5999999999999</v>
      </c>
      <c s="222">
        <f>K1099+K1100</f>
        <v>0</v>
      </c>
      <c s="220">
        <f>L1099</f>
        <v>0</v>
      </c>
      <c s="220">
        <f t="shared" si="523" ref="M1098:S1098">M1099+M1100</f>
        <v>0</v>
      </c>
      <c s="220">
        <f t="shared" si="523"/>
        <v>0</v>
      </c>
      <c s="223">
        <f t="shared" si="523"/>
        <v>0</v>
      </c>
      <c s="220">
        <f t="shared" si="523"/>
        <v>0</v>
      </c>
      <c s="223">
        <f t="shared" si="523"/>
        <v>0</v>
      </c>
      <c s="220">
        <f t="shared" si="523"/>
        <v>0</v>
      </c>
      <c s="223">
        <f t="shared" si="523"/>
        <v>0</v>
      </c>
      <c s="46"/>
      <c s="40"/>
      <c s="40"/>
    </row>
    <row r="1099" spans="1:22" s="41" customFormat="1" ht="12.75" hidden="1">
      <c r="A1099" s="292" t="s">
        <v>611</v>
      </c>
      <c s="36" t="s">
        <v>723</v>
      </c>
      <c s="36" t="s">
        <v>433</v>
      </c>
      <c s="36" t="s">
        <v>419</v>
      </c>
      <c s="36" t="s">
        <v>1112</v>
      </c>
      <c s="42" t="s">
        <v>612</v>
      </c>
      <c s="39">
        <v>0</v>
      </c>
      <c s="35">
        <v>2973.5999999999999</v>
      </c>
      <c s="35">
        <f>G1099+H1099</f>
        <v>2973.5999999999999</v>
      </c>
      <c s="170">
        <v>-2973.5999999999999</v>
      </c>
      <c s="218">
        <f>I1099+J1099</f>
        <v>0</v>
      </c>
      <c s="216">
        <v>0</v>
      </c>
      <c s="216">
        <f>K1099+L1099</f>
        <v>0</v>
      </c>
      <c s="220">
        <v>0</v>
      </c>
      <c s="219">
        <f>K1099+N1099</f>
        <v>0</v>
      </c>
      <c s="220">
        <v>0</v>
      </c>
      <c s="219">
        <f>M1099+P1099</f>
        <v>0</v>
      </c>
      <c s="220">
        <v>0</v>
      </c>
      <c s="219">
        <f>O1099+R1099</f>
        <v>0</v>
      </c>
      <c s="46"/>
      <c s="40"/>
      <c s="40"/>
    </row>
    <row r="1100" spans="1:22" s="41" customFormat="1" ht="12.75" hidden="1">
      <c r="A1100" s="292" t="s">
        <v>486</v>
      </c>
      <c s="36" t="s">
        <v>723</v>
      </c>
      <c s="36" t="s">
        <v>433</v>
      </c>
      <c s="36" t="s">
        <v>419</v>
      </c>
      <c s="36" t="s">
        <v>1112</v>
      </c>
      <c s="42" t="s">
        <v>1136</v>
      </c>
      <c s="39">
        <v>0</v>
      </c>
      <c s="35">
        <v>0</v>
      </c>
      <c s="35">
        <f>G1100+H1100</f>
        <v>0</v>
      </c>
      <c s="170">
        <v>0</v>
      </c>
      <c s="218">
        <f>I1100+J1100</f>
        <v>0</v>
      </c>
      <c s="216">
        <v>0</v>
      </c>
      <c s="216">
        <f>K1100+L1100</f>
        <v>0</v>
      </c>
      <c s="220">
        <v>0</v>
      </c>
      <c s="219">
        <f>K1100+N1100</f>
        <v>0</v>
      </c>
      <c s="220">
        <v>0</v>
      </c>
      <c s="219">
        <f>M1100+P1100</f>
        <v>0</v>
      </c>
      <c s="220">
        <v>0</v>
      </c>
      <c s="219">
        <f>O1100+R1100</f>
        <v>0</v>
      </c>
      <c s="157"/>
      <c s="40"/>
      <c s="40"/>
    </row>
    <row r="1101" spans="1:22" s="41" customFormat="1" ht="38.25" hidden="1">
      <c r="A1101" s="292" t="s">
        <v>618</v>
      </c>
      <c s="36" t="s">
        <v>723</v>
      </c>
      <c s="36" t="s">
        <v>433</v>
      </c>
      <c s="36" t="s">
        <v>419</v>
      </c>
      <c s="36" t="s">
        <v>1154</v>
      </c>
      <c s="42"/>
      <c s="44">
        <f t="shared" si="524" ref="G1101:S1101">G1102</f>
        <v>0</v>
      </c>
      <c s="37">
        <f t="shared" si="524"/>
        <v>9500</v>
      </c>
      <c s="37">
        <f t="shared" si="524"/>
        <v>9500</v>
      </c>
      <c s="173">
        <f t="shared" si="524"/>
        <v>-9500</v>
      </c>
      <c s="222">
        <f t="shared" si="524"/>
        <v>0</v>
      </c>
      <c s="220">
        <f t="shared" si="524"/>
        <v>0</v>
      </c>
      <c s="220">
        <f t="shared" si="524"/>
        <v>0</v>
      </c>
      <c s="220">
        <f t="shared" si="524"/>
        <v>0</v>
      </c>
      <c s="223">
        <f t="shared" si="524"/>
        <v>0</v>
      </c>
      <c s="220">
        <f t="shared" si="524"/>
        <v>0</v>
      </c>
      <c s="223">
        <f t="shared" si="524"/>
        <v>0</v>
      </c>
      <c s="220">
        <f t="shared" si="524"/>
        <v>0</v>
      </c>
      <c s="223">
        <f t="shared" si="524"/>
        <v>0</v>
      </c>
      <c s="46"/>
      <c s="40"/>
      <c s="40"/>
    </row>
    <row r="1102" spans="1:22" s="41" customFormat="1" ht="25.5" hidden="1">
      <c r="A1102" s="292" t="s">
        <v>620</v>
      </c>
      <c s="36" t="s">
        <v>723</v>
      </c>
      <c s="36" t="s">
        <v>433</v>
      </c>
      <c s="36" t="s">
        <v>419</v>
      </c>
      <c s="36" t="s">
        <v>1154</v>
      </c>
      <c s="42" t="s">
        <v>1155</v>
      </c>
      <c s="39">
        <v>0</v>
      </c>
      <c s="35">
        <v>9500</v>
      </c>
      <c s="35">
        <f>G1102+H1102</f>
        <v>9500</v>
      </c>
      <c s="170">
        <v>-9500</v>
      </c>
      <c s="218">
        <f>I1102+J1102</f>
        <v>0</v>
      </c>
      <c s="216">
        <v>0</v>
      </c>
      <c s="216">
        <f>K1102+L1102</f>
        <v>0</v>
      </c>
      <c s="220">
        <v>0</v>
      </c>
      <c s="219">
        <f>K1102+N1102</f>
        <v>0</v>
      </c>
      <c s="220">
        <v>0</v>
      </c>
      <c s="219">
        <f>M1102+P1102</f>
        <v>0</v>
      </c>
      <c s="220">
        <v>0</v>
      </c>
      <c s="219">
        <f>O1102+R1102</f>
        <v>0</v>
      </c>
      <c s="46"/>
      <c s="40"/>
      <c s="40"/>
    </row>
    <row r="1103" spans="1:22" s="70" customFormat="1" ht="12.75">
      <c r="A1103" s="292" t="s">
        <v>616</v>
      </c>
      <c s="36" t="s">
        <v>723</v>
      </c>
      <c s="36" t="s">
        <v>433</v>
      </c>
      <c s="36" t="s">
        <v>419</v>
      </c>
      <c s="36" t="s">
        <v>617</v>
      </c>
      <c s="42"/>
      <c s="39">
        <f>G1104</f>
        <v>0</v>
      </c>
      <c s="39">
        <f t="shared" si="525" ref="H1103:S1104">H1104</f>
        <v>0</v>
      </c>
      <c s="39">
        <f t="shared" si="525"/>
        <v>0</v>
      </c>
      <c s="175">
        <f t="shared" si="525"/>
        <v>0</v>
      </c>
      <c s="218">
        <f t="shared" si="525"/>
        <v>0</v>
      </c>
      <c s="224">
        <f t="shared" si="525"/>
        <v>0</v>
      </c>
      <c s="224">
        <f t="shared" si="525"/>
        <v>0</v>
      </c>
      <c s="224">
        <f t="shared" si="525"/>
        <v>0</v>
      </c>
      <c s="226">
        <f t="shared" si="525"/>
        <v>0</v>
      </c>
      <c s="224">
        <f t="shared" si="525"/>
        <v>100</v>
      </c>
      <c s="226">
        <f t="shared" si="525"/>
        <v>100</v>
      </c>
      <c s="224">
        <f t="shared" si="525"/>
        <v>0</v>
      </c>
      <c s="226">
        <f t="shared" si="525"/>
        <v>100</v>
      </c>
      <c s="95"/>
      <c s="69"/>
      <c s="69"/>
    </row>
    <row r="1104" spans="1:22" s="70" customFormat="1" ht="38.25">
      <c r="A1104" s="292" t="s">
        <v>1152</v>
      </c>
      <c s="36" t="s">
        <v>723</v>
      </c>
      <c s="36" t="s">
        <v>433</v>
      </c>
      <c s="36" t="s">
        <v>419</v>
      </c>
      <c s="36" t="s">
        <v>631</v>
      </c>
      <c s="42"/>
      <c s="39">
        <f>G1105</f>
        <v>0</v>
      </c>
      <c s="39">
        <f t="shared" si="525"/>
        <v>0</v>
      </c>
      <c s="39">
        <f t="shared" si="525"/>
        <v>0</v>
      </c>
      <c s="175">
        <f t="shared" si="525"/>
        <v>0</v>
      </c>
      <c s="218">
        <f t="shared" si="525"/>
        <v>0</v>
      </c>
      <c s="224">
        <f t="shared" si="525"/>
        <v>0</v>
      </c>
      <c s="224">
        <f t="shared" si="525"/>
        <v>0</v>
      </c>
      <c s="224">
        <f t="shared" si="525"/>
        <v>0</v>
      </c>
      <c s="226">
        <f t="shared" si="525"/>
        <v>0</v>
      </c>
      <c s="224">
        <f t="shared" si="525"/>
        <v>100</v>
      </c>
      <c s="226">
        <f t="shared" si="525"/>
        <v>100</v>
      </c>
      <c s="224">
        <f t="shared" si="525"/>
        <v>0</v>
      </c>
      <c s="226">
        <f t="shared" si="525"/>
        <v>100</v>
      </c>
      <c s="95"/>
      <c s="69"/>
      <c s="69"/>
    </row>
    <row r="1105" spans="1:22" s="70" customFormat="1" ht="39">
      <c r="A1105" s="292" t="s">
        <v>1141</v>
      </c>
      <c s="36" t="s">
        <v>723</v>
      </c>
      <c s="36" t="s">
        <v>433</v>
      </c>
      <c s="36" t="s">
        <v>419</v>
      </c>
      <c s="36" t="s">
        <v>631</v>
      </c>
      <c s="42" t="s">
        <v>1142</v>
      </c>
      <c s="39">
        <v>0</v>
      </c>
      <c s="35">
        <v>0</v>
      </c>
      <c s="35">
        <f>G1105+H1105</f>
        <v>0</v>
      </c>
      <c s="175">
        <v>0</v>
      </c>
      <c s="218">
        <f>I1105+J1105</f>
        <v>0</v>
      </c>
      <c s="224">
        <v>0</v>
      </c>
      <c s="216">
        <f>K1105+L1105</f>
        <v>0</v>
      </c>
      <c s="224">
        <v>0</v>
      </c>
      <c s="219">
        <f>K1105+N1105</f>
        <v>0</v>
      </c>
      <c s="224">
        <v>100</v>
      </c>
      <c s="219">
        <f>O1105+P1105</f>
        <v>100</v>
      </c>
      <c s="224">
        <v>0</v>
      </c>
      <c s="219">
        <f>Q1105+R1105</f>
        <v>100</v>
      </c>
      <c s="156" t="s">
        <v>686</v>
      </c>
      <c s="92" t="s">
        <v>161</v>
      </c>
      <c s="40" t="s">
        <v>1153</v>
      </c>
    </row>
    <row r="1106" spans="1:22" s="41" customFormat="1" ht="39" hidden="1">
      <c r="A1106" s="292" t="s">
        <v>151</v>
      </c>
      <c s="36" t="s">
        <v>723</v>
      </c>
      <c s="36" t="s">
        <v>433</v>
      </c>
      <c s="36" t="s">
        <v>419</v>
      </c>
      <c s="36" t="s">
        <v>152</v>
      </c>
      <c s="42"/>
      <c s="44">
        <f t="shared" si="526" ref="G1106:O1106">G1107+G1109+G1112</f>
        <v>0</v>
      </c>
      <c s="37">
        <f t="shared" si="526"/>
        <v>4407.3000000000002</v>
      </c>
      <c s="37">
        <f t="shared" si="526"/>
        <v>4407.3000000000002</v>
      </c>
      <c s="173">
        <f t="shared" si="526"/>
        <v>0</v>
      </c>
      <c s="222">
        <f t="shared" si="526"/>
        <v>4407.3000000000002</v>
      </c>
      <c s="220">
        <f>L1107+L1109+L1112</f>
        <v>0</v>
      </c>
      <c s="220">
        <f>M1107+M1109+M1112</f>
        <v>4407.3000000000002</v>
      </c>
      <c s="220">
        <f t="shared" si="526"/>
        <v>-4407.3000000000002</v>
      </c>
      <c s="223">
        <f t="shared" si="526"/>
        <v>0</v>
      </c>
      <c s="220">
        <f>P1107+P1109+P1112</f>
        <v>0</v>
      </c>
      <c s="223">
        <f>Q1107+Q1109+Q1112</f>
        <v>0</v>
      </c>
      <c s="220">
        <f>R1107+R1109+R1112</f>
        <v>0</v>
      </c>
      <c s="223">
        <f>S1107+S1109+S1112</f>
        <v>0</v>
      </c>
      <c s="46"/>
      <c s="40"/>
      <c s="40"/>
    </row>
    <row r="1107" spans="1:22" s="41" customFormat="1" ht="24.75" customHeight="1" hidden="1">
      <c r="A1107" s="292" t="s">
        <v>946</v>
      </c>
      <c s="36" t="s">
        <v>723</v>
      </c>
      <c s="36" t="s">
        <v>433</v>
      </c>
      <c s="36" t="s">
        <v>419</v>
      </c>
      <c s="36" t="s">
        <v>947</v>
      </c>
      <c s="42"/>
      <c s="44">
        <f t="shared" si="527" ref="G1107:S1107">G1108</f>
        <v>0</v>
      </c>
      <c s="37">
        <f t="shared" si="527"/>
        <v>0</v>
      </c>
      <c s="37">
        <f t="shared" si="527"/>
        <v>0</v>
      </c>
      <c s="173">
        <f t="shared" si="527"/>
        <v>0</v>
      </c>
      <c s="222">
        <f t="shared" si="527"/>
        <v>0</v>
      </c>
      <c s="220">
        <f t="shared" si="527"/>
        <v>0</v>
      </c>
      <c s="220">
        <f t="shared" si="527"/>
        <v>0</v>
      </c>
      <c s="220">
        <f t="shared" si="527"/>
        <v>0</v>
      </c>
      <c s="223">
        <f t="shared" si="527"/>
        <v>0</v>
      </c>
      <c s="220">
        <f t="shared" si="527"/>
        <v>0</v>
      </c>
      <c s="223">
        <f t="shared" si="527"/>
        <v>0</v>
      </c>
      <c s="220">
        <f t="shared" si="527"/>
        <v>0</v>
      </c>
      <c s="223">
        <f t="shared" si="527"/>
        <v>0</v>
      </c>
      <c s="46"/>
      <c s="40"/>
      <c s="40"/>
    </row>
    <row r="1108" spans="1:22" s="41" customFormat="1" ht="13.5" hidden="1">
      <c r="A1108" s="292" t="s">
        <v>1113</v>
      </c>
      <c s="36" t="s">
        <v>723</v>
      </c>
      <c s="36" t="s">
        <v>433</v>
      </c>
      <c s="36" t="s">
        <v>419</v>
      </c>
      <c s="36" t="s">
        <v>947</v>
      </c>
      <c s="42" t="s">
        <v>1114</v>
      </c>
      <c s="39"/>
      <c s="35"/>
      <c s="35">
        <f>G1108+H1108</f>
        <v>0</v>
      </c>
      <c s="170"/>
      <c s="218">
        <f>I1108+J1108</f>
        <v>0</v>
      </c>
      <c s="216"/>
      <c s="216">
        <f>K1108+L1108</f>
        <v>0</v>
      </c>
      <c s="216"/>
      <c s="219">
        <f>K1108+N1108</f>
        <v>0</v>
      </c>
      <c s="216"/>
      <c s="219">
        <f>M1108+P1108</f>
        <v>0</v>
      </c>
      <c s="216"/>
      <c s="219">
        <f>O1108+R1108</f>
        <v>0</v>
      </c>
      <c s="46"/>
      <c s="40"/>
      <c s="40"/>
    </row>
    <row r="1109" spans="1:22" s="41" customFormat="1" ht="51.75" hidden="1">
      <c r="A1109" s="292" t="s">
        <v>948</v>
      </c>
      <c s="36" t="s">
        <v>723</v>
      </c>
      <c s="36" t="s">
        <v>433</v>
      </c>
      <c s="36" t="s">
        <v>419</v>
      </c>
      <c s="36" t="s">
        <v>949</v>
      </c>
      <c s="42"/>
      <c s="44">
        <f>G1110</f>
        <v>0</v>
      </c>
      <c s="37">
        <f>H1110</f>
        <v>4261.6000000000004</v>
      </c>
      <c s="37">
        <f>I1110</f>
        <v>4261.6000000000004</v>
      </c>
      <c s="173">
        <f>J1110</f>
        <v>0</v>
      </c>
      <c s="222">
        <f>K1110+K1111</f>
        <v>4261.6000000000004</v>
      </c>
      <c s="220">
        <f>L1110</f>
        <v>0</v>
      </c>
      <c s="220">
        <f t="shared" si="528" ref="M1109:S1109">M1110+M1111</f>
        <v>4261.6000000000004</v>
      </c>
      <c s="220">
        <f t="shared" si="528"/>
        <v>-4261.6000000000004</v>
      </c>
      <c s="223">
        <f t="shared" si="528"/>
        <v>0</v>
      </c>
      <c s="220">
        <f t="shared" si="528"/>
        <v>0</v>
      </c>
      <c s="223">
        <f t="shared" si="528"/>
        <v>0</v>
      </c>
      <c s="220">
        <f t="shared" si="528"/>
        <v>0</v>
      </c>
      <c s="223">
        <f t="shared" si="528"/>
        <v>0</v>
      </c>
      <c s="46"/>
      <c s="40"/>
      <c s="40"/>
    </row>
    <row r="1110" spans="1:22" s="41" customFormat="1" ht="13.5" hidden="1">
      <c r="A1110" s="292" t="s">
        <v>1113</v>
      </c>
      <c s="36" t="s">
        <v>723</v>
      </c>
      <c s="36" t="s">
        <v>433</v>
      </c>
      <c s="36" t="s">
        <v>419</v>
      </c>
      <c s="36" t="s">
        <v>949</v>
      </c>
      <c s="42" t="s">
        <v>1114</v>
      </c>
      <c s="39">
        <v>0</v>
      </c>
      <c s="35">
        <v>4261.6000000000004</v>
      </c>
      <c s="35">
        <f>G1110+H1110</f>
        <v>4261.6000000000004</v>
      </c>
      <c s="170">
        <v>0</v>
      </c>
      <c s="218">
        <f>I1110+J1110</f>
        <v>4261.6000000000004</v>
      </c>
      <c s="216">
        <v>0</v>
      </c>
      <c s="216">
        <f>K1110+L1110</f>
        <v>4261.6000000000004</v>
      </c>
      <c s="216">
        <v>-4261.6000000000004</v>
      </c>
      <c s="219">
        <f>K1110+N1110</f>
        <v>0</v>
      </c>
      <c s="224">
        <v>0</v>
      </c>
      <c s="219">
        <f>O1110+P1110</f>
        <v>0</v>
      </c>
      <c s="224">
        <v>0</v>
      </c>
      <c s="219">
        <f>Q1110+R1110</f>
        <v>0</v>
      </c>
      <c s="158"/>
      <c s="40"/>
      <c s="40"/>
    </row>
    <row r="1111" spans="1:22" s="70" customFormat="1" ht="39" hidden="1">
      <c r="A1111" s="292" t="s">
        <v>1141</v>
      </c>
      <c s="36" t="s">
        <v>723</v>
      </c>
      <c s="36" t="s">
        <v>433</v>
      </c>
      <c s="36" t="s">
        <v>419</v>
      </c>
      <c s="36" t="s">
        <v>949</v>
      </c>
      <c s="42" t="s">
        <v>1142</v>
      </c>
      <c s="39">
        <v>0</v>
      </c>
      <c s="35">
        <v>0</v>
      </c>
      <c s="35">
        <f>G1111+H1111</f>
        <v>0</v>
      </c>
      <c s="175">
        <v>0</v>
      </c>
      <c s="218">
        <f>I1111+J1111</f>
        <v>0</v>
      </c>
      <c s="224">
        <v>0</v>
      </c>
      <c s="216">
        <f>K1111+L1111</f>
        <v>0</v>
      </c>
      <c s="224">
        <v>0</v>
      </c>
      <c s="219">
        <f>K1111+N1111</f>
        <v>0</v>
      </c>
      <c s="224">
        <v>0</v>
      </c>
      <c s="219">
        <f>M1111+P1111</f>
        <v>0</v>
      </c>
      <c s="224">
        <v>0</v>
      </c>
      <c s="219">
        <f>O1111+R1111</f>
        <v>0</v>
      </c>
      <c s="156" t="s">
        <v>686</v>
      </c>
      <c s="69"/>
      <c s="40"/>
    </row>
    <row r="1112" spans="1:22" s="41" customFormat="1" ht="51.75" hidden="1">
      <c r="A1112" s="292" t="s">
        <v>950</v>
      </c>
      <c s="36" t="s">
        <v>723</v>
      </c>
      <c s="36" t="s">
        <v>433</v>
      </c>
      <c s="36" t="s">
        <v>419</v>
      </c>
      <c s="36" t="s">
        <v>951</v>
      </c>
      <c s="42"/>
      <c s="44">
        <f>G1113</f>
        <v>0</v>
      </c>
      <c s="37">
        <f>H1113</f>
        <v>145.69999999999999</v>
      </c>
      <c s="37">
        <f>I1113</f>
        <v>145.69999999999999</v>
      </c>
      <c s="173">
        <f>J1113</f>
        <v>0</v>
      </c>
      <c s="222">
        <f>K1113+K1114</f>
        <v>145.69999999999999</v>
      </c>
      <c s="220">
        <f>L1113</f>
        <v>0</v>
      </c>
      <c s="220">
        <f t="shared" si="529" ref="M1112:S1112">M1113+M1114</f>
        <v>145.69999999999999</v>
      </c>
      <c s="220">
        <f t="shared" si="529"/>
        <v>-145.69999999999999</v>
      </c>
      <c s="223">
        <f t="shared" si="529"/>
        <v>0</v>
      </c>
      <c s="220">
        <f t="shared" si="529"/>
        <v>0</v>
      </c>
      <c s="223">
        <f t="shared" si="529"/>
        <v>0</v>
      </c>
      <c s="220">
        <f t="shared" si="529"/>
        <v>0</v>
      </c>
      <c s="223">
        <f t="shared" si="529"/>
        <v>0</v>
      </c>
      <c s="46"/>
      <c s="40"/>
      <c s="40"/>
    </row>
    <row r="1113" spans="1:22" s="41" customFormat="1" ht="13.5" hidden="1">
      <c r="A1113" s="292" t="s">
        <v>1113</v>
      </c>
      <c s="36" t="s">
        <v>723</v>
      </c>
      <c s="36" t="s">
        <v>433</v>
      </c>
      <c s="36" t="s">
        <v>419</v>
      </c>
      <c s="36" t="s">
        <v>951</v>
      </c>
      <c s="42" t="s">
        <v>1114</v>
      </c>
      <c s="39">
        <v>0</v>
      </c>
      <c s="35">
        <v>145.69999999999999</v>
      </c>
      <c s="35">
        <f>G1113+H1113</f>
        <v>145.69999999999999</v>
      </c>
      <c s="170">
        <v>0</v>
      </c>
      <c s="218">
        <f>I1113+J1113</f>
        <v>145.69999999999999</v>
      </c>
      <c s="216">
        <v>0</v>
      </c>
      <c s="216">
        <f>K1113+L1113</f>
        <v>145.69999999999999</v>
      </c>
      <c s="216">
        <v>-145.69999999999999</v>
      </c>
      <c s="219">
        <f>K1113+N1113</f>
        <v>0</v>
      </c>
      <c s="224">
        <v>0</v>
      </c>
      <c s="219">
        <f>O1113+P1113</f>
        <v>0</v>
      </c>
      <c s="224">
        <v>0</v>
      </c>
      <c s="219">
        <f>Q1113+R1113</f>
        <v>0</v>
      </c>
      <c s="158"/>
      <c s="40"/>
      <c s="40"/>
    </row>
    <row r="1114" spans="1:22" s="70" customFormat="1" ht="39" hidden="1">
      <c r="A1114" s="292" t="s">
        <v>1141</v>
      </c>
      <c s="36" t="s">
        <v>723</v>
      </c>
      <c s="36" t="s">
        <v>433</v>
      </c>
      <c s="36" t="s">
        <v>419</v>
      </c>
      <c s="36" t="s">
        <v>951</v>
      </c>
      <c s="42" t="s">
        <v>1142</v>
      </c>
      <c s="39">
        <v>0</v>
      </c>
      <c s="35">
        <v>0</v>
      </c>
      <c s="35">
        <f>G1114+H1114</f>
        <v>0</v>
      </c>
      <c s="175">
        <v>0</v>
      </c>
      <c s="218">
        <f>I1114+J1114</f>
        <v>0</v>
      </c>
      <c s="224">
        <v>0</v>
      </c>
      <c s="216">
        <f>K1114+L1114</f>
        <v>0</v>
      </c>
      <c s="224">
        <v>0</v>
      </c>
      <c s="219">
        <f>K1114+N1114</f>
        <v>0</v>
      </c>
      <c s="224">
        <v>0</v>
      </c>
      <c s="219">
        <f>M1114+P1114</f>
        <v>0</v>
      </c>
      <c s="224">
        <v>0</v>
      </c>
      <c s="219">
        <f>O1114+R1114</f>
        <v>0</v>
      </c>
      <c s="156" t="s">
        <v>686</v>
      </c>
      <c s="69"/>
      <c s="40"/>
    </row>
    <row r="1115" spans="1:22" s="65" customFormat="1" ht="13.5" hidden="1">
      <c r="A1115" s="291" t="s">
        <v>654</v>
      </c>
      <c s="34" t="s">
        <v>723</v>
      </c>
      <c s="34">
        <v>11</v>
      </c>
      <c s="34"/>
      <c s="34"/>
      <c s="38"/>
      <c s="96">
        <f t="shared" si="530" ref="G1115:O1115">G1116+G1128+G1138+G1178</f>
        <v>40017</v>
      </c>
      <c s="97">
        <f t="shared" si="530"/>
        <v>-40017</v>
      </c>
      <c s="97">
        <f t="shared" si="530"/>
        <v>0</v>
      </c>
      <c s="190">
        <f t="shared" si="530"/>
        <v>0</v>
      </c>
      <c s="242">
        <f t="shared" si="530"/>
        <v>0</v>
      </c>
      <c s="241">
        <f>L1116+L1128+L1138+L1178</f>
        <v>0</v>
      </c>
      <c s="241">
        <f>M1116+M1128+M1138+M1178</f>
        <v>0</v>
      </c>
      <c s="241">
        <f t="shared" si="530"/>
        <v>0</v>
      </c>
      <c s="243">
        <f t="shared" si="530"/>
        <v>0</v>
      </c>
      <c s="241">
        <f>P1116+P1128+P1138+P1178</f>
        <v>0</v>
      </c>
      <c s="243">
        <f>Q1116+Q1128+Q1138+Q1178</f>
        <v>0</v>
      </c>
      <c s="241">
        <f>R1116+R1128+R1138+R1178</f>
        <v>0</v>
      </c>
      <c s="243">
        <f>S1116+S1128+S1138+S1178</f>
        <v>0</v>
      </c>
      <c s="31"/>
      <c s="64"/>
      <c s="64"/>
    </row>
    <row r="1116" spans="1:22" s="41" customFormat="1" ht="26.25" hidden="1">
      <c r="A1116" s="291" t="s">
        <v>823</v>
      </c>
      <c s="34" t="s">
        <v>723</v>
      </c>
      <c s="34">
        <v>11</v>
      </c>
      <c s="34" t="s">
        <v>414</v>
      </c>
      <c s="34"/>
      <c s="38"/>
      <c s="98">
        <v>23338.099999999999</v>
      </c>
      <c s="99">
        <v>-23338.099999999999</v>
      </c>
      <c s="99">
        <f>I1117+I1123</f>
        <v>0</v>
      </c>
      <c s="191">
        <v>0</v>
      </c>
      <c s="218">
        <f>K1117+K1123</f>
        <v>0</v>
      </c>
      <c s="216">
        <v>0</v>
      </c>
      <c s="216">
        <f>M1117+M1123</f>
        <v>0</v>
      </c>
      <c s="216">
        <v>0</v>
      </c>
      <c s="219">
        <f>O1117+O1123</f>
        <v>0</v>
      </c>
      <c s="216">
        <v>0</v>
      </c>
      <c s="219">
        <f>Q1117+Q1123</f>
        <v>0</v>
      </c>
      <c s="216">
        <v>0</v>
      </c>
      <c s="219">
        <f>S1117+S1123</f>
        <v>0</v>
      </c>
      <c s="31"/>
      <c s="40"/>
      <c s="40"/>
    </row>
    <row r="1117" spans="1:22" s="33" customFormat="1" ht="13.5" hidden="1">
      <c r="A1117" s="292" t="s">
        <v>338</v>
      </c>
      <c s="36" t="s">
        <v>723</v>
      </c>
      <c s="36">
        <v>11</v>
      </c>
      <c s="36" t="s">
        <v>414</v>
      </c>
      <c s="36" t="s">
        <v>339</v>
      </c>
      <c s="42"/>
      <c s="98">
        <f t="shared" si="531" ref="G1117:S1117">G1118</f>
        <v>0</v>
      </c>
      <c s="99">
        <f t="shared" si="531"/>
        <v>0</v>
      </c>
      <c s="99">
        <f t="shared" si="531"/>
        <v>0</v>
      </c>
      <c s="191">
        <f t="shared" si="531"/>
        <v>0</v>
      </c>
      <c s="218">
        <f t="shared" si="531"/>
        <v>0</v>
      </c>
      <c s="216">
        <f t="shared" si="531"/>
        <v>0</v>
      </c>
      <c s="216">
        <f t="shared" si="531"/>
        <v>0</v>
      </c>
      <c s="216">
        <f t="shared" si="531"/>
        <v>0</v>
      </c>
      <c s="219">
        <f t="shared" si="531"/>
        <v>0</v>
      </c>
      <c s="216">
        <f t="shared" si="531"/>
        <v>0</v>
      </c>
      <c s="219">
        <f t="shared" si="531"/>
        <v>0</v>
      </c>
      <c s="216">
        <f t="shared" si="531"/>
        <v>0</v>
      </c>
      <c s="219">
        <f t="shared" si="531"/>
        <v>0</v>
      </c>
      <c s="31"/>
      <c s="32"/>
      <c s="32"/>
    </row>
    <row r="1118" spans="1:22" s="33" customFormat="1" ht="13.5" hidden="1">
      <c r="A1118" s="292" t="s">
        <v>338</v>
      </c>
      <c s="36" t="s">
        <v>723</v>
      </c>
      <c s="36">
        <v>11</v>
      </c>
      <c s="36" t="s">
        <v>414</v>
      </c>
      <c s="36" t="s">
        <v>340</v>
      </c>
      <c s="42"/>
      <c s="98">
        <f t="shared" si="532" ref="G1118:O1118">G1119+G1121</f>
        <v>0</v>
      </c>
      <c s="99">
        <f t="shared" si="532"/>
        <v>0</v>
      </c>
      <c s="99">
        <f t="shared" si="532"/>
        <v>0</v>
      </c>
      <c s="191">
        <f t="shared" si="532"/>
        <v>0</v>
      </c>
      <c s="218">
        <f t="shared" si="532"/>
        <v>0</v>
      </c>
      <c s="216">
        <f>L1119+L1121</f>
        <v>0</v>
      </c>
      <c s="216">
        <f>M1119+M1121</f>
        <v>0</v>
      </c>
      <c s="216">
        <f t="shared" si="532"/>
        <v>0</v>
      </c>
      <c s="219">
        <f t="shared" si="532"/>
        <v>0</v>
      </c>
      <c s="216">
        <f>P1119+P1121</f>
        <v>0</v>
      </c>
      <c s="219">
        <f>Q1119+Q1121</f>
        <v>0</v>
      </c>
      <c s="216">
        <f>R1119+R1121</f>
        <v>0</v>
      </c>
      <c s="219">
        <f>S1119+S1121</f>
        <v>0</v>
      </c>
      <c s="31"/>
      <c s="32"/>
      <c s="32"/>
    </row>
    <row r="1119" spans="1:22" s="33" customFormat="1" ht="26.25" hidden="1">
      <c r="A1119" s="292" t="s">
        <v>341</v>
      </c>
      <c s="36" t="s">
        <v>723</v>
      </c>
      <c s="36">
        <v>11</v>
      </c>
      <c s="36" t="s">
        <v>414</v>
      </c>
      <c s="36" t="s">
        <v>342</v>
      </c>
      <c s="42"/>
      <c s="98">
        <f t="shared" si="533" ref="G1119:S1119">G1120</f>
        <v>0</v>
      </c>
      <c s="99">
        <f t="shared" si="533"/>
        <v>0</v>
      </c>
      <c s="99">
        <f t="shared" si="533"/>
        <v>0</v>
      </c>
      <c s="191">
        <f t="shared" si="533"/>
        <v>0</v>
      </c>
      <c s="218">
        <f t="shared" si="533"/>
        <v>0</v>
      </c>
      <c s="216">
        <f t="shared" si="533"/>
        <v>0</v>
      </c>
      <c s="216">
        <f t="shared" si="533"/>
        <v>0</v>
      </c>
      <c s="216">
        <f t="shared" si="533"/>
        <v>0</v>
      </c>
      <c s="219">
        <f t="shared" si="533"/>
        <v>0</v>
      </c>
      <c s="216">
        <f t="shared" si="533"/>
        <v>0</v>
      </c>
      <c s="219">
        <f t="shared" si="533"/>
        <v>0</v>
      </c>
      <c s="216">
        <f t="shared" si="533"/>
        <v>0</v>
      </c>
      <c s="219">
        <f t="shared" si="533"/>
        <v>0</v>
      </c>
      <c s="31"/>
      <c s="32"/>
      <c s="32"/>
    </row>
    <row r="1120" spans="1:22" s="33" customFormat="1" ht="13.5" hidden="1">
      <c r="A1120" s="292" t="s">
        <v>343</v>
      </c>
      <c s="36" t="s">
        <v>723</v>
      </c>
      <c s="36">
        <v>11</v>
      </c>
      <c s="36" t="s">
        <v>414</v>
      </c>
      <c s="36" t="s">
        <v>342</v>
      </c>
      <c s="42" t="s">
        <v>344</v>
      </c>
      <c s="98"/>
      <c s="99"/>
      <c s="35">
        <f>G1120+H1120</f>
        <v>0</v>
      </c>
      <c s="191"/>
      <c s="218">
        <f>I1120+J1120</f>
        <v>0</v>
      </c>
      <c s="216"/>
      <c s="216">
        <f>K1120+L1120</f>
        <v>0</v>
      </c>
      <c s="216"/>
      <c s="219">
        <f>K1120+N1120</f>
        <v>0</v>
      </c>
      <c s="216"/>
      <c s="219">
        <f>M1120+P1120</f>
        <v>0</v>
      </c>
      <c s="216"/>
      <c s="219">
        <f>O1120+R1120</f>
        <v>0</v>
      </c>
      <c s="31"/>
      <c s="32"/>
      <c s="32"/>
    </row>
    <row r="1121" spans="1:22" s="33" customFormat="1" ht="26.25" hidden="1">
      <c r="A1121" s="292" t="s">
        <v>952</v>
      </c>
      <c s="36" t="s">
        <v>723</v>
      </c>
      <c s="36">
        <v>11</v>
      </c>
      <c s="36" t="s">
        <v>414</v>
      </c>
      <c s="36" t="s">
        <v>348</v>
      </c>
      <c s="42"/>
      <c s="98">
        <f t="shared" si="534" ref="G1121:S1121">G1122</f>
        <v>0</v>
      </c>
      <c s="99">
        <f t="shared" si="534"/>
        <v>0</v>
      </c>
      <c s="99">
        <f t="shared" si="534"/>
        <v>0</v>
      </c>
      <c s="191">
        <f t="shared" si="534"/>
        <v>0</v>
      </c>
      <c s="218">
        <f t="shared" si="534"/>
        <v>0</v>
      </c>
      <c s="216">
        <f t="shared" si="534"/>
        <v>0</v>
      </c>
      <c s="216">
        <f t="shared" si="534"/>
        <v>0</v>
      </c>
      <c s="216">
        <f t="shared" si="534"/>
        <v>0</v>
      </c>
      <c s="219">
        <f t="shared" si="534"/>
        <v>0</v>
      </c>
      <c s="216">
        <f t="shared" si="534"/>
        <v>0</v>
      </c>
      <c s="219">
        <f t="shared" si="534"/>
        <v>0</v>
      </c>
      <c s="216">
        <f t="shared" si="534"/>
        <v>0</v>
      </c>
      <c s="219">
        <f t="shared" si="534"/>
        <v>0</v>
      </c>
      <c s="31"/>
      <c s="32"/>
      <c s="32"/>
    </row>
    <row r="1122" spans="1:22" s="33" customFormat="1" ht="13.5" hidden="1">
      <c r="A1122" s="292" t="s">
        <v>343</v>
      </c>
      <c s="36" t="s">
        <v>723</v>
      </c>
      <c s="36">
        <v>11</v>
      </c>
      <c s="36" t="s">
        <v>414</v>
      </c>
      <c s="36" t="s">
        <v>348</v>
      </c>
      <c s="42" t="s">
        <v>344</v>
      </c>
      <c s="98"/>
      <c s="99"/>
      <c s="35">
        <f>G1122+H1122</f>
        <v>0</v>
      </c>
      <c s="191"/>
      <c s="218">
        <f>I1122+J1122</f>
        <v>0</v>
      </c>
      <c s="216"/>
      <c s="216">
        <f>K1122+L1122</f>
        <v>0</v>
      </c>
      <c s="216"/>
      <c s="219">
        <f>K1122+N1122</f>
        <v>0</v>
      </c>
      <c s="216"/>
      <c s="219">
        <f>M1122+P1122</f>
        <v>0</v>
      </c>
      <c s="216"/>
      <c s="219">
        <f>O1122+R1122</f>
        <v>0</v>
      </c>
      <c s="31"/>
      <c s="32"/>
      <c s="32"/>
    </row>
    <row r="1123" spans="1:22" s="33" customFormat="1" ht="13.5" hidden="1">
      <c r="A1123" s="292" t="s">
        <v>953</v>
      </c>
      <c s="36" t="s">
        <v>723</v>
      </c>
      <c s="36">
        <v>11</v>
      </c>
      <c s="36" t="s">
        <v>414</v>
      </c>
      <c s="36" t="s">
        <v>500</v>
      </c>
      <c s="42"/>
      <c s="100">
        <f t="shared" si="535" ref="G1123:O1123">G1124+G1126</f>
        <v>0</v>
      </c>
      <c s="101">
        <f t="shared" si="535"/>
        <v>0</v>
      </c>
      <c s="101">
        <f t="shared" si="535"/>
        <v>0</v>
      </c>
      <c s="192">
        <f t="shared" si="535"/>
        <v>0</v>
      </c>
      <c s="222">
        <f t="shared" si="535"/>
        <v>0</v>
      </c>
      <c s="220">
        <f>L1124+L1126</f>
        <v>0</v>
      </c>
      <c s="220">
        <f>M1124+M1126</f>
        <v>0</v>
      </c>
      <c s="220">
        <f t="shared" si="535"/>
        <v>0</v>
      </c>
      <c s="223">
        <f t="shared" si="535"/>
        <v>0</v>
      </c>
      <c s="220">
        <f>P1124+P1126</f>
        <v>0</v>
      </c>
      <c s="223">
        <f>Q1124+Q1126</f>
        <v>0</v>
      </c>
      <c s="220">
        <f>R1124+R1126</f>
        <v>0</v>
      </c>
      <c s="223">
        <f>S1124+S1126</f>
        <v>0</v>
      </c>
      <c s="31"/>
      <c s="32"/>
      <c s="32"/>
    </row>
    <row r="1124" spans="1:22" s="33" customFormat="1" ht="13.5" hidden="1">
      <c r="A1124" s="292" t="s">
        <v>501</v>
      </c>
      <c s="36" t="s">
        <v>723</v>
      </c>
      <c s="36">
        <v>11</v>
      </c>
      <c s="36" t="s">
        <v>414</v>
      </c>
      <c s="36" t="s">
        <v>502</v>
      </c>
      <c s="42"/>
      <c s="98">
        <f t="shared" si="536" ref="G1124:S1124">G1125</f>
        <v>0</v>
      </c>
      <c s="99">
        <f t="shared" si="536"/>
        <v>0</v>
      </c>
      <c s="99">
        <f t="shared" si="536"/>
        <v>0</v>
      </c>
      <c s="191">
        <f t="shared" si="536"/>
        <v>0</v>
      </c>
      <c s="218">
        <f t="shared" si="536"/>
        <v>0</v>
      </c>
      <c s="216">
        <f t="shared" si="536"/>
        <v>0</v>
      </c>
      <c s="216">
        <f t="shared" si="536"/>
        <v>0</v>
      </c>
      <c s="216">
        <f t="shared" si="536"/>
        <v>0</v>
      </c>
      <c s="219">
        <f t="shared" si="536"/>
        <v>0</v>
      </c>
      <c s="216">
        <f t="shared" si="536"/>
        <v>0</v>
      </c>
      <c s="219">
        <f t="shared" si="536"/>
        <v>0</v>
      </c>
      <c s="216">
        <f t="shared" si="536"/>
        <v>0</v>
      </c>
      <c s="219">
        <f t="shared" si="536"/>
        <v>0</v>
      </c>
      <c s="31"/>
      <c s="32"/>
      <c s="32"/>
    </row>
    <row r="1125" spans="1:22" s="33" customFormat="1" ht="13.5" hidden="1">
      <c r="A1125" s="292" t="s">
        <v>503</v>
      </c>
      <c s="36" t="s">
        <v>723</v>
      </c>
      <c s="36">
        <v>11</v>
      </c>
      <c s="36" t="s">
        <v>414</v>
      </c>
      <c s="36" t="s">
        <v>502</v>
      </c>
      <c s="42" t="s">
        <v>349</v>
      </c>
      <c s="98"/>
      <c s="99"/>
      <c s="35">
        <f>G1125+H1125</f>
        <v>0</v>
      </c>
      <c s="191"/>
      <c s="218">
        <f>I1125+J1125</f>
        <v>0</v>
      </c>
      <c s="216"/>
      <c s="216">
        <f>K1125+L1125</f>
        <v>0</v>
      </c>
      <c s="216"/>
      <c s="219">
        <f>K1125+N1125</f>
        <v>0</v>
      </c>
      <c s="216"/>
      <c s="219">
        <f>M1125+P1125</f>
        <v>0</v>
      </c>
      <c s="216"/>
      <c s="219">
        <f>O1125+R1125</f>
        <v>0</v>
      </c>
      <c s="31"/>
      <c s="32"/>
      <c s="32"/>
    </row>
    <row r="1126" spans="1:22" s="33" customFormat="1" ht="26.25" hidden="1">
      <c r="A1126" s="292" t="s">
        <v>350</v>
      </c>
      <c s="36" t="s">
        <v>723</v>
      </c>
      <c s="36">
        <v>11</v>
      </c>
      <c s="36" t="s">
        <v>414</v>
      </c>
      <c s="36" t="s">
        <v>351</v>
      </c>
      <c s="42"/>
      <c s="39">
        <f t="shared" si="537" ref="G1126:S1126">G1127</f>
        <v>0</v>
      </c>
      <c s="35">
        <f t="shared" si="537"/>
        <v>0</v>
      </c>
      <c s="35">
        <f t="shared" si="537"/>
        <v>0</v>
      </c>
      <c s="170">
        <f t="shared" si="537"/>
        <v>0</v>
      </c>
      <c s="218">
        <f t="shared" si="537"/>
        <v>0</v>
      </c>
      <c s="216">
        <f t="shared" si="537"/>
        <v>0</v>
      </c>
      <c s="216">
        <f t="shared" si="537"/>
        <v>0</v>
      </c>
      <c s="216">
        <f t="shared" si="537"/>
        <v>0</v>
      </c>
      <c s="219">
        <f t="shared" si="537"/>
        <v>0</v>
      </c>
      <c s="216">
        <f t="shared" si="537"/>
        <v>0</v>
      </c>
      <c s="219">
        <f t="shared" si="537"/>
        <v>0</v>
      </c>
      <c s="216">
        <f t="shared" si="537"/>
        <v>0</v>
      </c>
      <c s="219">
        <f t="shared" si="537"/>
        <v>0</v>
      </c>
      <c s="31"/>
      <c s="32"/>
      <c s="32"/>
    </row>
    <row r="1127" spans="1:22" s="33" customFormat="1" ht="13.5" hidden="1">
      <c r="A1127" s="292" t="s">
        <v>503</v>
      </c>
      <c s="36" t="s">
        <v>723</v>
      </c>
      <c s="36">
        <v>11</v>
      </c>
      <c s="36" t="s">
        <v>414</v>
      </c>
      <c s="36" t="s">
        <v>351</v>
      </c>
      <c s="42" t="s">
        <v>349</v>
      </c>
      <c s="98"/>
      <c s="99"/>
      <c s="35">
        <f>G1127+H1127</f>
        <v>0</v>
      </c>
      <c s="191"/>
      <c s="218">
        <f>I1127+J1127</f>
        <v>0</v>
      </c>
      <c s="216"/>
      <c s="216">
        <f>K1127+L1127</f>
        <v>0</v>
      </c>
      <c s="216"/>
      <c s="219">
        <f>K1127+N1127</f>
        <v>0</v>
      </c>
      <c s="216"/>
      <c s="219">
        <f>M1127+P1127</f>
        <v>0</v>
      </c>
      <c s="216"/>
      <c s="219">
        <f>O1127+R1127</f>
        <v>0</v>
      </c>
      <c s="31"/>
      <c s="32"/>
      <c s="32"/>
    </row>
    <row r="1128" spans="1:22" s="41" customFormat="1" ht="26.25" hidden="1">
      <c r="A1128" s="291" t="s">
        <v>824</v>
      </c>
      <c s="34" t="s">
        <v>723</v>
      </c>
      <c s="34">
        <v>11</v>
      </c>
      <c s="34" t="s">
        <v>417</v>
      </c>
      <c s="34"/>
      <c s="38"/>
      <c s="100">
        <v>4551</v>
      </c>
      <c s="101">
        <v>-4551</v>
      </c>
      <c s="101">
        <f>I1129</f>
        <v>0</v>
      </c>
      <c s="192">
        <v>0</v>
      </c>
      <c s="222">
        <f>K1129</f>
        <v>0</v>
      </c>
      <c s="220">
        <v>0</v>
      </c>
      <c s="220">
        <f>M1129</f>
        <v>0</v>
      </c>
      <c s="220">
        <v>0</v>
      </c>
      <c s="223">
        <f>O1129</f>
        <v>0</v>
      </c>
      <c s="220">
        <v>0</v>
      </c>
      <c s="223">
        <f>Q1129</f>
        <v>0</v>
      </c>
      <c s="220">
        <v>0</v>
      </c>
      <c s="223">
        <f>S1129</f>
        <v>0</v>
      </c>
      <c s="31"/>
      <c s="40"/>
      <c s="40"/>
    </row>
    <row r="1129" spans="1:22" s="33" customFormat="1" ht="45" customHeight="1" hidden="1">
      <c r="A1129" s="292" t="s">
        <v>954</v>
      </c>
      <c s="36" t="s">
        <v>723</v>
      </c>
      <c s="36" t="s">
        <v>429</v>
      </c>
      <c s="36" t="s">
        <v>417</v>
      </c>
      <c s="36" t="s">
        <v>152</v>
      </c>
      <c s="42"/>
      <c s="100">
        <f t="shared" si="538" ref="G1129:O1129">G1130+G1132+G1134+G1136</f>
        <v>0</v>
      </c>
      <c s="101">
        <f t="shared" si="538"/>
        <v>0</v>
      </c>
      <c s="101">
        <f t="shared" si="538"/>
        <v>0</v>
      </c>
      <c s="192">
        <f t="shared" si="538"/>
        <v>0</v>
      </c>
      <c s="222">
        <f t="shared" si="538"/>
        <v>0</v>
      </c>
      <c s="220">
        <f>L1130+L1132+L1134+L1136</f>
        <v>0</v>
      </c>
      <c s="220">
        <f>M1130+M1132+M1134+M1136</f>
        <v>0</v>
      </c>
      <c s="220">
        <f t="shared" si="538"/>
        <v>0</v>
      </c>
      <c s="223">
        <f t="shared" si="538"/>
        <v>0</v>
      </c>
      <c s="220">
        <f>P1130+P1132+P1134+P1136</f>
        <v>0</v>
      </c>
      <c s="223">
        <f>Q1130+Q1132+Q1134+Q1136</f>
        <v>0</v>
      </c>
      <c s="220">
        <f>R1130+R1132+R1134+R1136</f>
        <v>0</v>
      </c>
      <c s="223">
        <f>S1130+S1132+S1134+S1136</f>
        <v>0</v>
      </c>
      <c s="31"/>
      <c s="32"/>
      <c s="32"/>
    </row>
    <row r="1130" spans="1:22" s="33" customFormat="1" ht="26.25" hidden="1">
      <c r="A1130" s="292" t="s">
        <v>946</v>
      </c>
      <c s="36" t="s">
        <v>723</v>
      </c>
      <c s="36" t="s">
        <v>429</v>
      </c>
      <c s="36" t="s">
        <v>417</v>
      </c>
      <c s="36" t="s">
        <v>947</v>
      </c>
      <c s="42"/>
      <c s="98">
        <f t="shared" si="539" ref="G1130:S1130">G1131</f>
        <v>0</v>
      </c>
      <c s="99">
        <f t="shared" si="539"/>
        <v>0</v>
      </c>
      <c s="99">
        <f t="shared" si="539"/>
        <v>0</v>
      </c>
      <c s="191">
        <f t="shared" si="539"/>
        <v>0</v>
      </c>
      <c s="218">
        <f t="shared" si="539"/>
        <v>0</v>
      </c>
      <c s="216">
        <f t="shared" si="539"/>
        <v>0</v>
      </c>
      <c s="216">
        <f t="shared" si="539"/>
        <v>0</v>
      </c>
      <c s="216">
        <f t="shared" si="539"/>
        <v>0</v>
      </c>
      <c s="219">
        <f t="shared" si="539"/>
        <v>0</v>
      </c>
      <c s="216">
        <f t="shared" si="539"/>
        <v>0</v>
      </c>
      <c s="219">
        <f t="shared" si="539"/>
        <v>0</v>
      </c>
      <c s="216">
        <f t="shared" si="539"/>
        <v>0</v>
      </c>
      <c s="219">
        <f t="shared" si="539"/>
        <v>0</v>
      </c>
      <c s="31"/>
      <c s="32"/>
      <c s="32"/>
    </row>
    <row r="1131" spans="1:22" s="33" customFormat="1" ht="13.5" hidden="1">
      <c r="A1131" s="292" t="s">
        <v>1113</v>
      </c>
      <c s="36" t="s">
        <v>723</v>
      </c>
      <c s="36" t="s">
        <v>429</v>
      </c>
      <c s="36" t="s">
        <v>417</v>
      </c>
      <c s="36" t="s">
        <v>947</v>
      </c>
      <c s="42" t="s">
        <v>1114</v>
      </c>
      <c s="98"/>
      <c s="99"/>
      <c s="35">
        <f>G1131+H1131</f>
        <v>0</v>
      </c>
      <c s="191"/>
      <c s="218">
        <f>I1131+J1131</f>
        <v>0</v>
      </c>
      <c s="216"/>
      <c s="216">
        <f>K1131+L1131</f>
        <v>0</v>
      </c>
      <c s="216"/>
      <c s="219">
        <f>K1131+N1131</f>
        <v>0</v>
      </c>
      <c s="216"/>
      <c s="219">
        <f>M1131+P1131</f>
        <v>0</v>
      </c>
      <c s="216"/>
      <c s="219">
        <f>O1131+R1131</f>
        <v>0</v>
      </c>
      <c s="31"/>
      <c s="32"/>
      <c s="32"/>
    </row>
    <row r="1132" spans="1:22" s="33" customFormat="1" ht="51.75" hidden="1">
      <c r="A1132" s="292" t="s">
        <v>948</v>
      </c>
      <c s="36" t="s">
        <v>723</v>
      </c>
      <c s="36" t="s">
        <v>429</v>
      </c>
      <c s="36" t="s">
        <v>417</v>
      </c>
      <c s="36" t="s">
        <v>949</v>
      </c>
      <c s="42"/>
      <c s="98">
        <f t="shared" si="540" ref="G1132:S1132">G1133</f>
        <v>0</v>
      </c>
      <c s="99">
        <f t="shared" si="540"/>
        <v>0</v>
      </c>
      <c s="99">
        <f t="shared" si="540"/>
        <v>0</v>
      </c>
      <c s="191">
        <f t="shared" si="540"/>
        <v>0</v>
      </c>
      <c s="218">
        <f t="shared" si="540"/>
        <v>0</v>
      </c>
      <c s="216">
        <f t="shared" si="540"/>
        <v>0</v>
      </c>
      <c s="216">
        <f t="shared" si="540"/>
        <v>0</v>
      </c>
      <c s="216">
        <f t="shared" si="540"/>
        <v>0</v>
      </c>
      <c s="219">
        <f t="shared" si="540"/>
        <v>0</v>
      </c>
      <c s="216">
        <f t="shared" si="540"/>
        <v>0</v>
      </c>
      <c s="219">
        <f t="shared" si="540"/>
        <v>0</v>
      </c>
      <c s="216">
        <f t="shared" si="540"/>
        <v>0</v>
      </c>
      <c s="219">
        <f t="shared" si="540"/>
        <v>0</v>
      </c>
      <c s="31"/>
      <c s="32"/>
      <c s="32"/>
    </row>
    <row r="1133" spans="1:22" s="33" customFormat="1" ht="13.5" hidden="1">
      <c r="A1133" s="292" t="s">
        <v>1113</v>
      </c>
      <c s="36" t="s">
        <v>723</v>
      </c>
      <c s="36" t="s">
        <v>955</v>
      </c>
      <c s="36" t="s">
        <v>417</v>
      </c>
      <c s="36" t="s">
        <v>949</v>
      </c>
      <c s="42" t="s">
        <v>1114</v>
      </c>
      <c s="98"/>
      <c s="99"/>
      <c s="35">
        <f>G1133+H1133</f>
        <v>0</v>
      </c>
      <c s="191"/>
      <c s="218">
        <f>I1133+J1133</f>
        <v>0</v>
      </c>
      <c s="216"/>
      <c s="216">
        <f>K1133+L1133</f>
        <v>0</v>
      </c>
      <c s="216"/>
      <c s="219">
        <f>K1133+N1133</f>
        <v>0</v>
      </c>
      <c s="216"/>
      <c s="219">
        <f>M1133+P1133</f>
        <v>0</v>
      </c>
      <c s="216"/>
      <c s="219">
        <f>O1133+R1133</f>
        <v>0</v>
      </c>
      <c s="31"/>
      <c s="32"/>
      <c s="32"/>
    </row>
    <row r="1134" spans="1:22" s="33" customFormat="1" ht="51.75" hidden="1">
      <c r="A1134" s="292" t="s">
        <v>950</v>
      </c>
      <c s="36" t="s">
        <v>723</v>
      </c>
      <c s="36" t="s">
        <v>429</v>
      </c>
      <c s="36" t="s">
        <v>417</v>
      </c>
      <c s="36" t="s">
        <v>951</v>
      </c>
      <c s="42"/>
      <c s="98">
        <f t="shared" si="541" ref="G1134:S1134">G1135</f>
        <v>0</v>
      </c>
      <c s="99">
        <f t="shared" si="541"/>
        <v>0</v>
      </c>
      <c s="99">
        <f t="shared" si="541"/>
        <v>0</v>
      </c>
      <c s="191">
        <f t="shared" si="541"/>
        <v>0</v>
      </c>
      <c s="218">
        <f t="shared" si="541"/>
        <v>0</v>
      </c>
      <c s="216">
        <f t="shared" si="541"/>
        <v>0</v>
      </c>
      <c s="216">
        <f t="shared" si="541"/>
        <v>0</v>
      </c>
      <c s="216">
        <f t="shared" si="541"/>
        <v>0</v>
      </c>
      <c s="219">
        <f t="shared" si="541"/>
        <v>0</v>
      </c>
      <c s="216">
        <f t="shared" si="541"/>
        <v>0</v>
      </c>
      <c s="219">
        <f t="shared" si="541"/>
        <v>0</v>
      </c>
      <c s="216">
        <f t="shared" si="541"/>
        <v>0</v>
      </c>
      <c s="219">
        <f t="shared" si="541"/>
        <v>0</v>
      </c>
      <c s="31"/>
      <c s="32"/>
      <c s="32"/>
    </row>
    <row r="1135" spans="1:22" s="33" customFormat="1" ht="13.5" hidden="1">
      <c r="A1135" s="292" t="s">
        <v>1113</v>
      </c>
      <c s="36" t="s">
        <v>723</v>
      </c>
      <c s="36" t="s">
        <v>429</v>
      </c>
      <c s="36" t="s">
        <v>417</v>
      </c>
      <c s="36" t="s">
        <v>951</v>
      </c>
      <c s="42" t="s">
        <v>1114</v>
      </c>
      <c s="98"/>
      <c s="99"/>
      <c s="35">
        <f>G1135+H1135</f>
        <v>0</v>
      </c>
      <c s="191"/>
      <c s="218">
        <f>I1135+J1135</f>
        <v>0</v>
      </c>
      <c s="216"/>
      <c s="216">
        <f>K1135+L1135</f>
        <v>0</v>
      </c>
      <c s="216"/>
      <c s="219">
        <f>K1135+N1135</f>
        <v>0</v>
      </c>
      <c s="216"/>
      <c s="219">
        <f>M1135+P1135</f>
        <v>0</v>
      </c>
      <c s="216"/>
      <c s="219">
        <f>O1135+R1135</f>
        <v>0</v>
      </c>
      <c s="31"/>
      <c s="32"/>
      <c s="32"/>
    </row>
    <row r="1136" spans="1:22" s="33" customFormat="1" ht="39" hidden="1">
      <c r="A1136" s="292" t="s">
        <v>956</v>
      </c>
      <c s="36" t="s">
        <v>723</v>
      </c>
      <c s="36" t="s">
        <v>429</v>
      </c>
      <c s="36" t="s">
        <v>417</v>
      </c>
      <c s="36" t="s">
        <v>198</v>
      </c>
      <c s="42"/>
      <c s="98">
        <f t="shared" si="542" ref="G1136:S1136">G1137</f>
        <v>0</v>
      </c>
      <c s="99">
        <f t="shared" si="542"/>
        <v>0</v>
      </c>
      <c s="99">
        <f t="shared" si="542"/>
        <v>0</v>
      </c>
      <c s="191">
        <f t="shared" si="542"/>
        <v>0</v>
      </c>
      <c s="218">
        <f t="shared" si="542"/>
        <v>0</v>
      </c>
      <c s="216">
        <f t="shared" si="542"/>
        <v>0</v>
      </c>
      <c s="216">
        <f t="shared" si="542"/>
        <v>0</v>
      </c>
      <c s="216">
        <f t="shared" si="542"/>
        <v>0</v>
      </c>
      <c s="219">
        <f t="shared" si="542"/>
        <v>0</v>
      </c>
      <c s="216">
        <f t="shared" si="542"/>
        <v>0</v>
      </c>
      <c s="219">
        <f t="shared" si="542"/>
        <v>0</v>
      </c>
      <c s="216">
        <f t="shared" si="542"/>
        <v>0</v>
      </c>
      <c s="219">
        <f t="shared" si="542"/>
        <v>0</v>
      </c>
      <c s="31"/>
      <c s="32"/>
      <c s="32"/>
    </row>
    <row r="1137" spans="1:22" s="33" customFormat="1" ht="13.5" hidden="1">
      <c r="A1137" s="292" t="s">
        <v>1113</v>
      </c>
      <c s="36" t="s">
        <v>723</v>
      </c>
      <c s="36" t="s">
        <v>429</v>
      </c>
      <c s="36" t="s">
        <v>417</v>
      </c>
      <c s="36" t="s">
        <v>198</v>
      </c>
      <c s="42" t="s">
        <v>1114</v>
      </c>
      <c s="98"/>
      <c s="99"/>
      <c s="35">
        <f>G1137+H1137</f>
        <v>0</v>
      </c>
      <c s="191"/>
      <c s="218">
        <f>I1137+J1137</f>
        <v>0</v>
      </c>
      <c s="216"/>
      <c s="216">
        <f>K1137+L1137</f>
        <v>0</v>
      </c>
      <c s="216"/>
      <c s="219">
        <f>K1137+N1137</f>
        <v>0</v>
      </c>
      <c s="216"/>
      <c s="219">
        <f>M1137+P1137</f>
        <v>0</v>
      </c>
      <c s="216"/>
      <c s="219">
        <f>O1137+R1137</f>
        <v>0</v>
      </c>
      <c s="31"/>
      <c s="32"/>
      <c s="32"/>
    </row>
    <row r="1138" spans="1:22" s="41" customFormat="1" ht="26.25" hidden="1">
      <c r="A1138" s="291" t="s">
        <v>825</v>
      </c>
      <c s="34" t="s">
        <v>723</v>
      </c>
      <c s="34">
        <v>11</v>
      </c>
      <c s="34" t="s">
        <v>419</v>
      </c>
      <c s="34"/>
      <c s="38"/>
      <c s="98">
        <v>3627.9000000000001</v>
      </c>
      <c s="99">
        <v>-3627.9000000000001</v>
      </c>
      <c s="99">
        <f>I1139+I1148+I1155</f>
        <v>0</v>
      </c>
      <c s="191">
        <v>0</v>
      </c>
      <c s="218">
        <f>K1139+K1148+K1155</f>
        <v>0</v>
      </c>
      <c s="216">
        <v>0</v>
      </c>
      <c s="216">
        <f>M1139+M1148+M1155</f>
        <v>0</v>
      </c>
      <c s="216">
        <v>0</v>
      </c>
      <c s="219">
        <f>O1139+O1148+O1155</f>
        <v>0</v>
      </c>
      <c s="216">
        <v>0</v>
      </c>
      <c s="219">
        <f>Q1139+Q1148+Q1155</f>
        <v>0</v>
      </c>
      <c s="216">
        <v>0</v>
      </c>
      <c s="219">
        <f>S1139+S1148+S1155</f>
        <v>0</v>
      </c>
      <c s="31"/>
      <c s="40"/>
      <c s="40"/>
    </row>
    <row r="1139" spans="1:22" s="33" customFormat="1" ht="13.5" hidden="1">
      <c r="A1139" s="292" t="s">
        <v>10</v>
      </c>
      <c s="36" t="s">
        <v>723</v>
      </c>
      <c s="36">
        <v>11</v>
      </c>
      <c s="36" t="s">
        <v>419</v>
      </c>
      <c s="36" t="s">
        <v>11</v>
      </c>
      <c s="42"/>
      <c s="100">
        <f t="shared" si="543" ref="G1139:O1139">G1140+G1142+G1144+G1146</f>
        <v>0</v>
      </c>
      <c s="101">
        <f t="shared" si="543"/>
        <v>0</v>
      </c>
      <c s="101">
        <f t="shared" si="543"/>
        <v>0</v>
      </c>
      <c s="192">
        <f t="shared" si="543"/>
        <v>0</v>
      </c>
      <c s="222">
        <f t="shared" si="543"/>
        <v>0</v>
      </c>
      <c s="220">
        <f>L1140+L1142+L1144+L1146</f>
        <v>0</v>
      </c>
      <c s="220">
        <f>M1140+M1142+M1144+M1146</f>
        <v>0</v>
      </c>
      <c s="220">
        <f t="shared" si="543"/>
        <v>0</v>
      </c>
      <c s="223">
        <f t="shared" si="543"/>
        <v>0</v>
      </c>
      <c s="220">
        <f>P1140+P1142+P1144+P1146</f>
        <v>0</v>
      </c>
      <c s="223">
        <f>Q1140+Q1142+Q1144+Q1146</f>
        <v>0</v>
      </c>
      <c s="220">
        <f>R1140+R1142+R1144+R1146</f>
        <v>0</v>
      </c>
      <c s="223">
        <f>S1140+S1142+S1144+S1146</f>
        <v>0</v>
      </c>
      <c s="31"/>
      <c s="32"/>
      <c s="32"/>
    </row>
    <row r="1140" spans="1:22" s="33" customFormat="1" ht="26.25" hidden="1">
      <c r="A1140" s="292" t="s">
        <v>929</v>
      </c>
      <c s="36" t="s">
        <v>723</v>
      </c>
      <c s="36" t="s">
        <v>429</v>
      </c>
      <c s="36" t="s">
        <v>419</v>
      </c>
      <c s="36" t="s">
        <v>930</v>
      </c>
      <c s="42"/>
      <c s="98">
        <f t="shared" si="544" ref="G1140:S1140">G1141</f>
        <v>0</v>
      </c>
      <c s="99">
        <f t="shared" si="544"/>
        <v>0</v>
      </c>
      <c s="99">
        <f t="shared" si="544"/>
        <v>0</v>
      </c>
      <c s="191">
        <f t="shared" si="544"/>
        <v>0</v>
      </c>
      <c s="218">
        <f t="shared" si="544"/>
        <v>0</v>
      </c>
      <c s="216">
        <f t="shared" si="544"/>
        <v>0</v>
      </c>
      <c s="216">
        <f t="shared" si="544"/>
        <v>0</v>
      </c>
      <c s="216">
        <f t="shared" si="544"/>
        <v>0</v>
      </c>
      <c s="219">
        <f t="shared" si="544"/>
        <v>0</v>
      </c>
      <c s="216">
        <f t="shared" si="544"/>
        <v>0</v>
      </c>
      <c s="219">
        <f t="shared" si="544"/>
        <v>0</v>
      </c>
      <c s="216">
        <f t="shared" si="544"/>
        <v>0</v>
      </c>
      <c s="219">
        <f t="shared" si="544"/>
        <v>0</v>
      </c>
      <c s="31"/>
      <c s="32"/>
      <c s="32"/>
    </row>
    <row r="1141" spans="1:22" s="33" customFormat="1" ht="13.5" hidden="1">
      <c r="A1141" s="292" t="s">
        <v>611</v>
      </c>
      <c s="36" t="s">
        <v>723</v>
      </c>
      <c s="36" t="s">
        <v>429</v>
      </c>
      <c s="36" t="s">
        <v>419</v>
      </c>
      <c s="36" t="s">
        <v>930</v>
      </c>
      <c s="42" t="s">
        <v>612</v>
      </c>
      <c s="98"/>
      <c s="99"/>
      <c s="35">
        <f>G1141+H1141</f>
        <v>0</v>
      </c>
      <c s="191"/>
      <c s="218">
        <f>I1141+J1141</f>
        <v>0</v>
      </c>
      <c s="216"/>
      <c s="216">
        <f>K1141+L1141</f>
        <v>0</v>
      </c>
      <c s="216"/>
      <c s="219">
        <f>K1141+N1141</f>
        <v>0</v>
      </c>
      <c s="216"/>
      <c s="219">
        <f>M1141+P1141</f>
        <v>0</v>
      </c>
      <c s="216"/>
      <c s="219">
        <f>O1141+R1141</f>
        <v>0</v>
      </c>
      <c s="31"/>
      <c s="32"/>
      <c s="32"/>
    </row>
    <row r="1142" spans="1:22" s="33" customFormat="1" ht="39" hidden="1">
      <c r="A1142" s="292" t="s">
        <v>923</v>
      </c>
      <c s="36" t="s">
        <v>723</v>
      </c>
      <c s="36" t="s">
        <v>429</v>
      </c>
      <c s="36" t="s">
        <v>419</v>
      </c>
      <c s="36" t="s">
        <v>924</v>
      </c>
      <c s="42"/>
      <c s="98">
        <f t="shared" si="545" ref="G1142:S1142">G1143</f>
        <v>0</v>
      </c>
      <c s="99">
        <f t="shared" si="545"/>
        <v>0</v>
      </c>
      <c s="99">
        <f t="shared" si="545"/>
        <v>0</v>
      </c>
      <c s="191">
        <f t="shared" si="545"/>
        <v>0</v>
      </c>
      <c s="218">
        <f t="shared" si="545"/>
        <v>0</v>
      </c>
      <c s="216">
        <f t="shared" si="545"/>
        <v>0</v>
      </c>
      <c s="216">
        <f t="shared" si="545"/>
        <v>0</v>
      </c>
      <c s="216">
        <f t="shared" si="545"/>
        <v>0</v>
      </c>
      <c s="219">
        <f t="shared" si="545"/>
        <v>0</v>
      </c>
      <c s="216">
        <f t="shared" si="545"/>
        <v>0</v>
      </c>
      <c s="219">
        <f t="shared" si="545"/>
        <v>0</v>
      </c>
      <c s="216">
        <f t="shared" si="545"/>
        <v>0</v>
      </c>
      <c s="219">
        <f t="shared" si="545"/>
        <v>0</v>
      </c>
      <c s="31"/>
      <c s="32"/>
      <c s="32"/>
    </row>
    <row r="1143" spans="1:22" s="33" customFormat="1" ht="13.5" hidden="1">
      <c r="A1143" s="292" t="s">
        <v>611</v>
      </c>
      <c s="36" t="s">
        <v>723</v>
      </c>
      <c s="36" t="s">
        <v>955</v>
      </c>
      <c s="36" t="s">
        <v>419</v>
      </c>
      <c s="36" t="s">
        <v>924</v>
      </c>
      <c s="42" t="s">
        <v>612</v>
      </c>
      <c s="98"/>
      <c s="99"/>
      <c s="35">
        <f>G1143+H1143</f>
        <v>0</v>
      </c>
      <c s="191"/>
      <c s="218">
        <f>I1143+J1143</f>
        <v>0</v>
      </c>
      <c s="216"/>
      <c s="216">
        <f>K1143+L1143</f>
        <v>0</v>
      </c>
      <c s="216"/>
      <c s="219">
        <f>K1143+N1143</f>
        <v>0</v>
      </c>
      <c s="216"/>
      <c s="219">
        <f>M1143+P1143</f>
        <v>0</v>
      </c>
      <c s="216"/>
      <c s="219">
        <f>O1143+R1143</f>
        <v>0</v>
      </c>
      <c s="31"/>
      <c s="32"/>
      <c s="32"/>
    </row>
    <row r="1144" spans="1:22" s="33" customFormat="1" ht="39" hidden="1">
      <c r="A1144" s="292" t="s">
        <v>1115</v>
      </c>
      <c s="36" t="s">
        <v>723</v>
      </c>
      <c s="36" t="s">
        <v>429</v>
      </c>
      <c s="36" t="s">
        <v>419</v>
      </c>
      <c s="36" t="s">
        <v>1116</v>
      </c>
      <c s="42"/>
      <c s="98">
        <f t="shared" si="546" ref="G1144:S1144">G1145</f>
        <v>0</v>
      </c>
      <c s="99">
        <f t="shared" si="546"/>
        <v>0</v>
      </c>
      <c s="99">
        <f t="shared" si="546"/>
        <v>0</v>
      </c>
      <c s="191">
        <f t="shared" si="546"/>
        <v>0</v>
      </c>
      <c s="218">
        <f t="shared" si="546"/>
        <v>0</v>
      </c>
      <c s="216">
        <f t="shared" si="546"/>
        <v>0</v>
      </c>
      <c s="216">
        <f t="shared" si="546"/>
        <v>0</v>
      </c>
      <c s="216">
        <f t="shared" si="546"/>
        <v>0</v>
      </c>
      <c s="219">
        <f t="shared" si="546"/>
        <v>0</v>
      </c>
      <c s="216">
        <f t="shared" si="546"/>
        <v>0</v>
      </c>
      <c s="219">
        <f t="shared" si="546"/>
        <v>0</v>
      </c>
      <c s="216">
        <f t="shared" si="546"/>
        <v>0</v>
      </c>
      <c s="219">
        <f t="shared" si="546"/>
        <v>0</v>
      </c>
      <c s="31"/>
      <c s="32"/>
      <c s="32"/>
    </row>
    <row r="1145" spans="1:22" s="33" customFormat="1" ht="13.5" hidden="1">
      <c r="A1145" s="292" t="s">
        <v>611</v>
      </c>
      <c s="36" t="s">
        <v>723</v>
      </c>
      <c s="36" t="s">
        <v>429</v>
      </c>
      <c s="36" t="s">
        <v>419</v>
      </c>
      <c s="36" t="s">
        <v>1116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46" spans="1:22" s="33" customFormat="1" ht="26.25" hidden="1">
      <c r="A1146" s="292" t="s">
        <v>925</v>
      </c>
      <c s="36" t="s">
        <v>723</v>
      </c>
      <c s="36" t="s">
        <v>429</v>
      </c>
      <c s="36" t="s">
        <v>419</v>
      </c>
      <c s="36" t="s">
        <v>926</v>
      </c>
      <c s="42"/>
      <c s="98">
        <f t="shared" si="547" ref="G1146:S1146">G1147</f>
        <v>0</v>
      </c>
      <c s="99">
        <f t="shared" si="547"/>
        <v>0</v>
      </c>
      <c s="99">
        <f t="shared" si="547"/>
        <v>0</v>
      </c>
      <c s="191">
        <f t="shared" si="547"/>
        <v>0</v>
      </c>
      <c s="218">
        <f t="shared" si="547"/>
        <v>0</v>
      </c>
      <c s="216">
        <f t="shared" si="547"/>
        <v>0</v>
      </c>
      <c s="216">
        <f t="shared" si="547"/>
        <v>0</v>
      </c>
      <c s="216">
        <f t="shared" si="547"/>
        <v>0</v>
      </c>
      <c s="219">
        <f t="shared" si="547"/>
        <v>0</v>
      </c>
      <c s="216">
        <f t="shared" si="547"/>
        <v>0</v>
      </c>
      <c s="219">
        <f t="shared" si="547"/>
        <v>0</v>
      </c>
      <c s="216">
        <f t="shared" si="547"/>
        <v>0</v>
      </c>
      <c s="219">
        <f t="shared" si="547"/>
        <v>0</v>
      </c>
      <c s="31"/>
      <c s="32"/>
      <c s="32"/>
    </row>
    <row r="1147" spans="1:22" s="33" customFormat="1" ht="13.5" hidden="1">
      <c r="A1147" s="292" t="s">
        <v>611</v>
      </c>
      <c s="36" t="s">
        <v>723</v>
      </c>
      <c s="36" t="s">
        <v>429</v>
      </c>
      <c s="36" t="s">
        <v>419</v>
      </c>
      <c s="36" t="s">
        <v>926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48" spans="1:22" s="33" customFormat="1" ht="13.5" hidden="1">
      <c r="A1148" s="292" t="s">
        <v>944</v>
      </c>
      <c s="36" t="s">
        <v>723</v>
      </c>
      <c s="36" t="s">
        <v>429</v>
      </c>
      <c s="36" t="s">
        <v>419</v>
      </c>
      <c s="36" t="s">
        <v>491</v>
      </c>
      <c s="42"/>
      <c s="98">
        <f t="shared" si="548" ref="G1148:O1148">G1149+G1151+G1153</f>
        <v>0</v>
      </c>
      <c s="99">
        <f t="shared" si="548"/>
        <v>0</v>
      </c>
      <c s="99">
        <f t="shared" si="548"/>
        <v>0</v>
      </c>
      <c s="191">
        <f t="shared" si="548"/>
        <v>0</v>
      </c>
      <c s="218">
        <f t="shared" si="548"/>
        <v>0</v>
      </c>
      <c s="216">
        <f>L1149+L1151+L1153</f>
        <v>0</v>
      </c>
      <c s="216">
        <f>M1149+M1151+M1153</f>
        <v>0</v>
      </c>
      <c s="216">
        <f t="shared" si="548"/>
        <v>0</v>
      </c>
      <c s="219">
        <f t="shared" si="548"/>
        <v>0</v>
      </c>
      <c s="216">
        <f>P1149+P1151+P1153</f>
        <v>0</v>
      </c>
      <c s="219">
        <f>Q1149+Q1151+Q1153</f>
        <v>0</v>
      </c>
      <c s="216">
        <f>R1149+R1151+R1153</f>
        <v>0</v>
      </c>
      <c s="219">
        <f>S1149+S1151+S1153</f>
        <v>0</v>
      </c>
      <c s="31"/>
      <c s="32"/>
      <c s="32"/>
    </row>
    <row r="1149" spans="1:22" s="33" customFormat="1" ht="51.75" hidden="1">
      <c r="A1149" s="292" t="s">
        <v>485</v>
      </c>
      <c s="36" t="s">
        <v>723</v>
      </c>
      <c s="36" t="s">
        <v>429</v>
      </c>
      <c s="36" t="s">
        <v>419</v>
      </c>
      <c s="36" t="s">
        <v>957</v>
      </c>
      <c s="42"/>
      <c s="98">
        <f t="shared" si="549" ref="G1149:S1149">G1150</f>
        <v>0</v>
      </c>
      <c s="99">
        <f t="shared" si="549"/>
        <v>0</v>
      </c>
      <c s="99">
        <f t="shared" si="549"/>
        <v>0</v>
      </c>
      <c s="191">
        <f t="shared" si="549"/>
        <v>0</v>
      </c>
      <c s="218">
        <f t="shared" si="549"/>
        <v>0</v>
      </c>
      <c s="216">
        <f t="shared" si="549"/>
        <v>0</v>
      </c>
      <c s="216">
        <f t="shared" si="549"/>
        <v>0</v>
      </c>
      <c s="216">
        <f t="shared" si="549"/>
        <v>0</v>
      </c>
      <c s="219">
        <f t="shared" si="549"/>
        <v>0</v>
      </c>
      <c s="216">
        <f t="shared" si="549"/>
        <v>0</v>
      </c>
      <c s="219">
        <f t="shared" si="549"/>
        <v>0</v>
      </c>
      <c s="216">
        <f t="shared" si="549"/>
        <v>0</v>
      </c>
      <c s="219">
        <f t="shared" si="549"/>
        <v>0</v>
      </c>
      <c s="31"/>
      <c s="32"/>
      <c s="32"/>
    </row>
    <row r="1150" spans="1:22" s="33" customFormat="1" ht="13.5" hidden="1">
      <c r="A1150" s="292" t="s">
        <v>611</v>
      </c>
      <c s="36" t="s">
        <v>723</v>
      </c>
      <c s="36" t="s">
        <v>429</v>
      </c>
      <c s="36" t="s">
        <v>419</v>
      </c>
      <c s="36" t="s">
        <v>957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51" spans="1:22" s="33" customFormat="1" ht="39" hidden="1">
      <c r="A1151" s="292" t="s">
        <v>127</v>
      </c>
      <c s="36" t="s">
        <v>723</v>
      </c>
      <c s="36" t="s">
        <v>955</v>
      </c>
      <c s="36" t="s">
        <v>419</v>
      </c>
      <c s="36" t="s">
        <v>128</v>
      </c>
      <c s="42"/>
      <c s="98">
        <f t="shared" si="550" ref="G1151:S1151">G1152</f>
        <v>0</v>
      </c>
      <c s="99">
        <f t="shared" si="550"/>
        <v>0</v>
      </c>
      <c s="99">
        <f t="shared" si="550"/>
        <v>0</v>
      </c>
      <c s="191">
        <f t="shared" si="550"/>
        <v>0</v>
      </c>
      <c s="218">
        <f t="shared" si="550"/>
        <v>0</v>
      </c>
      <c s="216">
        <f t="shared" si="550"/>
        <v>0</v>
      </c>
      <c s="216">
        <f t="shared" si="550"/>
        <v>0</v>
      </c>
      <c s="216">
        <f t="shared" si="550"/>
        <v>0</v>
      </c>
      <c s="219">
        <f t="shared" si="550"/>
        <v>0</v>
      </c>
      <c s="216">
        <f t="shared" si="550"/>
        <v>0</v>
      </c>
      <c s="219">
        <f t="shared" si="550"/>
        <v>0</v>
      </c>
      <c s="216">
        <f t="shared" si="550"/>
        <v>0</v>
      </c>
      <c s="219">
        <f t="shared" si="550"/>
        <v>0</v>
      </c>
      <c s="31"/>
      <c s="32"/>
      <c s="32"/>
    </row>
    <row r="1152" spans="1:22" s="33" customFormat="1" ht="13.5" hidden="1">
      <c r="A1152" s="292" t="s">
        <v>611</v>
      </c>
      <c s="36" t="s">
        <v>723</v>
      </c>
      <c s="36" t="s">
        <v>429</v>
      </c>
      <c s="36" t="s">
        <v>419</v>
      </c>
      <c s="36" t="s">
        <v>128</v>
      </c>
      <c s="42" t="s">
        <v>612</v>
      </c>
      <c s="98"/>
      <c s="99"/>
      <c s="35">
        <f>G1152+H1152</f>
        <v>0</v>
      </c>
      <c s="191"/>
      <c s="218">
        <f>I1152+J1152</f>
        <v>0</v>
      </c>
      <c s="216"/>
      <c s="216">
        <f>K1152+L1152</f>
        <v>0</v>
      </c>
      <c s="216"/>
      <c s="219">
        <f>K1152+N1152</f>
        <v>0</v>
      </c>
      <c s="216"/>
      <c s="219">
        <f>M1152+P1152</f>
        <v>0</v>
      </c>
      <c s="216"/>
      <c s="219">
        <f>O1152+R1152</f>
        <v>0</v>
      </c>
      <c s="31"/>
      <c s="32"/>
      <c s="32"/>
    </row>
    <row r="1153" spans="1:22" s="33" customFormat="1" ht="51.75" hidden="1">
      <c r="A1153" s="292" t="s">
        <v>219</v>
      </c>
      <c s="36" t="s">
        <v>723</v>
      </c>
      <c s="36" t="s">
        <v>429</v>
      </c>
      <c s="36" t="s">
        <v>419</v>
      </c>
      <c s="36" t="s">
        <v>220</v>
      </c>
      <c s="42"/>
      <c s="98">
        <f t="shared" si="551" ref="G1153:S1153">G1154</f>
        <v>0</v>
      </c>
      <c s="99">
        <f t="shared" si="551"/>
        <v>0</v>
      </c>
      <c s="99">
        <f t="shared" si="551"/>
        <v>0</v>
      </c>
      <c s="191">
        <f t="shared" si="551"/>
        <v>0</v>
      </c>
      <c s="218">
        <f t="shared" si="551"/>
        <v>0</v>
      </c>
      <c s="216">
        <f t="shared" si="551"/>
        <v>0</v>
      </c>
      <c s="216">
        <f t="shared" si="551"/>
        <v>0</v>
      </c>
      <c s="216">
        <f t="shared" si="551"/>
        <v>0</v>
      </c>
      <c s="219">
        <f t="shared" si="551"/>
        <v>0</v>
      </c>
      <c s="216">
        <f t="shared" si="551"/>
        <v>0</v>
      </c>
      <c s="219">
        <f t="shared" si="551"/>
        <v>0</v>
      </c>
      <c s="216">
        <f t="shared" si="551"/>
        <v>0</v>
      </c>
      <c s="219">
        <f t="shared" si="551"/>
        <v>0</v>
      </c>
      <c s="31"/>
      <c s="32"/>
      <c s="32"/>
    </row>
    <row r="1154" spans="1:22" s="33" customFormat="1" ht="13.5" hidden="1">
      <c r="A1154" s="292" t="s">
        <v>611</v>
      </c>
      <c s="36" t="s">
        <v>723</v>
      </c>
      <c s="36" t="s">
        <v>429</v>
      </c>
      <c s="36" t="s">
        <v>419</v>
      </c>
      <c s="36" t="s">
        <v>220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55" spans="1:22" s="51" customFormat="1" ht="13.5" hidden="1">
      <c r="A1155" s="292" t="s">
        <v>648</v>
      </c>
      <c s="36" t="s">
        <v>723</v>
      </c>
      <c s="36">
        <v>11</v>
      </c>
      <c s="36" t="s">
        <v>419</v>
      </c>
      <c s="36" t="s">
        <v>649</v>
      </c>
      <c s="42"/>
      <c s="100">
        <f t="shared" si="552" ref="G1155:O1155">+G1156+G1158+G1166+G1168+G1170+G1172+G1174+G1176+G1160+G1162+G1164</f>
        <v>0</v>
      </c>
      <c s="101">
        <f t="shared" si="552"/>
        <v>0</v>
      </c>
      <c s="101">
        <f t="shared" si="552"/>
        <v>0</v>
      </c>
      <c s="192">
        <f t="shared" si="552"/>
        <v>0</v>
      </c>
      <c s="222">
        <f t="shared" si="552"/>
        <v>0</v>
      </c>
      <c s="220">
        <f>+L1156+L1158+L1166+L1168+L1170+L1172+L1174+L1176+L1160+L1162+L1164</f>
        <v>0</v>
      </c>
      <c s="220">
        <f>+M1156+M1158+M1166+M1168+M1170+M1172+M1174+M1176+M1160+M1162+M1164</f>
        <v>0</v>
      </c>
      <c s="220">
        <f t="shared" si="552"/>
        <v>0</v>
      </c>
      <c s="223">
        <f t="shared" si="552"/>
        <v>0</v>
      </c>
      <c s="220">
        <f>+P1156+P1158+P1166+P1168+P1170+P1172+P1174+P1176+P1160+P1162+P1164</f>
        <v>0</v>
      </c>
      <c s="223">
        <f>+Q1156+Q1158+Q1166+Q1168+Q1170+Q1172+Q1174+Q1176+Q1160+Q1162+Q1164</f>
        <v>0</v>
      </c>
      <c s="220">
        <f>+R1156+R1158+R1166+R1168+R1170+R1172+R1174+R1176+R1160+R1162+R1164</f>
        <v>0</v>
      </c>
      <c s="223">
        <f>+S1156+S1158+S1166+S1168+S1170+S1172+S1174+S1176+S1160+S1162+S1164</f>
        <v>0</v>
      </c>
      <c s="31"/>
      <c s="50"/>
      <c s="50"/>
    </row>
    <row r="1156" spans="1:22" s="33" customFormat="1" ht="39" hidden="1">
      <c r="A1156" s="292" t="s">
        <v>788</v>
      </c>
      <c s="36" t="s">
        <v>723</v>
      </c>
      <c s="36">
        <v>11</v>
      </c>
      <c s="36" t="s">
        <v>419</v>
      </c>
      <c s="36" t="s">
        <v>888</v>
      </c>
      <c s="42"/>
      <c s="98">
        <f t="shared" si="553" ref="G1156:S1156">G1157</f>
        <v>0</v>
      </c>
      <c s="99">
        <f t="shared" si="553"/>
        <v>0</v>
      </c>
      <c s="99">
        <f t="shared" si="553"/>
        <v>0</v>
      </c>
      <c s="191">
        <f t="shared" si="553"/>
        <v>0</v>
      </c>
      <c s="218">
        <f t="shared" si="553"/>
        <v>0</v>
      </c>
      <c s="216">
        <f t="shared" si="553"/>
        <v>0</v>
      </c>
      <c s="216">
        <f t="shared" si="553"/>
        <v>0</v>
      </c>
      <c s="216">
        <f t="shared" si="553"/>
        <v>0</v>
      </c>
      <c s="219">
        <f t="shared" si="553"/>
        <v>0</v>
      </c>
      <c s="216">
        <f t="shared" si="553"/>
        <v>0</v>
      </c>
      <c s="219">
        <f t="shared" si="553"/>
        <v>0</v>
      </c>
      <c s="216">
        <f t="shared" si="553"/>
        <v>0</v>
      </c>
      <c s="219">
        <f t="shared" si="553"/>
        <v>0</v>
      </c>
      <c s="31"/>
      <c s="32"/>
      <c s="32"/>
    </row>
    <row r="1157" spans="1:22" s="33" customFormat="1" ht="13.5" hidden="1">
      <c r="A1157" s="292" t="s">
        <v>611</v>
      </c>
      <c s="36" t="s">
        <v>723</v>
      </c>
      <c s="36">
        <v>11</v>
      </c>
      <c s="36" t="s">
        <v>419</v>
      </c>
      <c s="36" t="s">
        <v>888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58" spans="1:22" s="33" customFormat="1" ht="26.25" hidden="1">
      <c r="A1158" s="292" t="s">
        <v>1121</v>
      </c>
      <c s="36" t="s">
        <v>723</v>
      </c>
      <c s="36">
        <v>11</v>
      </c>
      <c s="36" t="s">
        <v>419</v>
      </c>
      <c s="36" t="s">
        <v>1122</v>
      </c>
      <c s="42"/>
      <c s="98">
        <f t="shared" si="554" ref="G1158:S1158">G1159</f>
        <v>0</v>
      </c>
      <c s="99">
        <f t="shared" si="554"/>
        <v>0</v>
      </c>
      <c s="99">
        <f t="shared" si="554"/>
        <v>0</v>
      </c>
      <c s="191">
        <f t="shared" si="554"/>
        <v>0</v>
      </c>
      <c s="218">
        <f t="shared" si="554"/>
        <v>0</v>
      </c>
      <c s="216">
        <f t="shared" si="554"/>
        <v>0</v>
      </c>
      <c s="216">
        <f t="shared" si="554"/>
        <v>0</v>
      </c>
      <c s="216">
        <f t="shared" si="554"/>
        <v>0</v>
      </c>
      <c s="219">
        <f t="shared" si="554"/>
        <v>0</v>
      </c>
      <c s="216">
        <f t="shared" si="554"/>
        <v>0</v>
      </c>
      <c s="219">
        <f t="shared" si="554"/>
        <v>0</v>
      </c>
      <c s="216">
        <f t="shared" si="554"/>
        <v>0</v>
      </c>
      <c s="219">
        <f t="shared" si="554"/>
        <v>0</v>
      </c>
      <c s="31"/>
      <c s="32"/>
      <c s="32"/>
    </row>
    <row r="1159" spans="1:22" s="33" customFormat="1" ht="13.5" hidden="1">
      <c r="A1159" s="292" t="s">
        <v>611</v>
      </c>
      <c s="36" t="s">
        <v>723</v>
      </c>
      <c s="36">
        <v>11</v>
      </c>
      <c s="36" t="s">
        <v>419</v>
      </c>
      <c s="36" t="s">
        <v>1122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60" spans="1:22" s="33" customFormat="1" ht="13.5" hidden="1">
      <c r="A1160" s="292" t="s">
        <v>1123</v>
      </c>
      <c s="36" t="s">
        <v>723</v>
      </c>
      <c s="36" t="s">
        <v>429</v>
      </c>
      <c s="36" t="s">
        <v>419</v>
      </c>
      <c s="36" t="s">
        <v>1124</v>
      </c>
      <c s="42"/>
      <c s="98">
        <f t="shared" si="555" ref="G1160:S1160">G1161</f>
        <v>0</v>
      </c>
      <c s="99">
        <f t="shared" si="555"/>
        <v>0</v>
      </c>
      <c s="99">
        <f t="shared" si="555"/>
        <v>0</v>
      </c>
      <c s="191">
        <f t="shared" si="555"/>
        <v>0</v>
      </c>
      <c s="218">
        <f t="shared" si="555"/>
        <v>0</v>
      </c>
      <c s="216">
        <f t="shared" si="555"/>
        <v>0</v>
      </c>
      <c s="216">
        <f t="shared" si="555"/>
        <v>0</v>
      </c>
      <c s="216">
        <f t="shared" si="555"/>
        <v>0</v>
      </c>
      <c s="219">
        <f t="shared" si="555"/>
        <v>0</v>
      </c>
      <c s="216">
        <f t="shared" si="555"/>
        <v>0</v>
      </c>
      <c s="219">
        <f t="shared" si="555"/>
        <v>0</v>
      </c>
      <c s="216">
        <f t="shared" si="555"/>
        <v>0</v>
      </c>
      <c s="219">
        <f t="shared" si="555"/>
        <v>0</v>
      </c>
      <c s="31"/>
      <c s="32"/>
      <c s="32"/>
    </row>
    <row r="1161" spans="1:22" s="33" customFormat="1" ht="13.5" hidden="1">
      <c r="A1161" s="292" t="s">
        <v>611</v>
      </c>
      <c s="36" t="s">
        <v>723</v>
      </c>
      <c s="36" t="s">
        <v>955</v>
      </c>
      <c s="36" t="s">
        <v>419</v>
      </c>
      <c s="36" t="s">
        <v>1124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62" spans="1:22" s="33" customFormat="1" ht="26.25" hidden="1">
      <c r="A1162" s="292" t="s">
        <v>793</v>
      </c>
      <c s="36" t="s">
        <v>723</v>
      </c>
      <c s="36" t="s">
        <v>429</v>
      </c>
      <c s="36" t="s">
        <v>419</v>
      </c>
      <c s="36" t="s">
        <v>1125</v>
      </c>
      <c s="42"/>
      <c s="98">
        <f t="shared" si="556" ref="G1162:S1162">G1163</f>
        <v>0</v>
      </c>
      <c s="99">
        <f t="shared" si="556"/>
        <v>0</v>
      </c>
      <c s="99">
        <f t="shared" si="556"/>
        <v>0</v>
      </c>
      <c s="191">
        <f t="shared" si="556"/>
        <v>0</v>
      </c>
      <c s="218">
        <f t="shared" si="556"/>
        <v>0</v>
      </c>
      <c s="216">
        <f t="shared" si="556"/>
        <v>0</v>
      </c>
      <c s="216">
        <f t="shared" si="556"/>
        <v>0</v>
      </c>
      <c s="216">
        <f t="shared" si="556"/>
        <v>0</v>
      </c>
      <c s="219">
        <f t="shared" si="556"/>
        <v>0</v>
      </c>
      <c s="216">
        <f t="shared" si="556"/>
        <v>0</v>
      </c>
      <c s="219">
        <f t="shared" si="556"/>
        <v>0</v>
      </c>
      <c s="216">
        <f t="shared" si="556"/>
        <v>0</v>
      </c>
      <c s="219">
        <f t="shared" si="556"/>
        <v>0</v>
      </c>
      <c s="31"/>
      <c s="32"/>
      <c s="32"/>
    </row>
    <row r="1163" spans="1:22" s="33" customFormat="1" ht="13.5" hidden="1">
      <c r="A1163" s="292" t="s">
        <v>611</v>
      </c>
      <c s="36" t="s">
        <v>723</v>
      </c>
      <c s="36" t="s">
        <v>429</v>
      </c>
      <c s="36" t="s">
        <v>419</v>
      </c>
      <c s="36" t="s">
        <v>1125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64" spans="1:22" s="33" customFormat="1" ht="26.25" hidden="1">
      <c r="A1164" s="292" t="s">
        <v>1126</v>
      </c>
      <c s="36" t="s">
        <v>723</v>
      </c>
      <c s="36" t="s">
        <v>429</v>
      </c>
      <c s="36" t="s">
        <v>419</v>
      </c>
      <c s="36" t="s">
        <v>1128</v>
      </c>
      <c s="42"/>
      <c s="98">
        <f t="shared" si="557" ref="G1164:S1164">G1165</f>
        <v>0</v>
      </c>
      <c s="99">
        <f t="shared" si="557"/>
        <v>0</v>
      </c>
      <c s="99">
        <f t="shared" si="557"/>
        <v>0</v>
      </c>
      <c s="191">
        <f t="shared" si="557"/>
        <v>0</v>
      </c>
      <c s="218">
        <f t="shared" si="557"/>
        <v>0</v>
      </c>
      <c s="216">
        <f t="shared" si="557"/>
        <v>0</v>
      </c>
      <c s="216">
        <f t="shared" si="557"/>
        <v>0</v>
      </c>
      <c s="216">
        <f t="shared" si="557"/>
        <v>0</v>
      </c>
      <c s="219">
        <f t="shared" si="557"/>
        <v>0</v>
      </c>
      <c s="216">
        <f t="shared" si="557"/>
        <v>0</v>
      </c>
      <c s="219">
        <f t="shared" si="557"/>
        <v>0</v>
      </c>
      <c s="216">
        <f t="shared" si="557"/>
        <v>0</v>
      </c>
      <c s="219">
        <f t="shared" si="557"/>
        <v>0</v>
      </c>
      <c s="31"/>
      <c s="32"/>
      <c s="32"/>
    </row>
    <row r="1165" spans="1:22" s="33" customFormat="1" ht="13.5" hidden="1">
      <c r="A1165" s="292" t="s">
        <v>611</v>
      </c>
      <c s="36" t="s">
        <v>723</v>
      </c>
      <c s="36" t="s">
        <v>955</v>
      </c>
      <c s="36" t="s">
        <v>419</v>
      </c>
      <c s="36" t="s">
        <v>1128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66" spans="1:22" s="33" customFormat="1" ht="13.5" hidden="1">
      <c r="A1166" s="292" t="s">
        <v>789</v>
      </c>
      <c s="36" t="s">
        <v>723</v>
      </c>
      <c s="36" t="s">
        <v>429</v>
      </c>
      <c s="36" t="s">
        <v>419</v>
      </c>
      <c s="36" t="s">
        <v>1129</v>
      </c>
      <c s="42"/>
      <c s="98">
        <f t="shared" si="558" ref="G1166:S1166">G1167</f>
        <v>0</v>
      </c>
      <c s="99">
        <f t="shared" si="558"/>
        <v>0</v>
      </c>
      <c s="99">
        <f t="shared" si="558"/>
        <v>0</v>
      </c>
      <c s="191">
        <f t="shared" si="558"/>
        <v>0</v>
      </c>
      <c s="218">
        <f t="shared" si="558"/>
        <v>0</v>
      </c>
      <c s="216">
        <f t="shared" si="558"/>
        <v>0</v>
      </c>
      <c s="216">
        <f t="shared" si="558"/>
        <v>0</v>
      </c>
      <c s="216">
        <f t="shared" si="558"/>
        <v>0</v>
      </c>
      <c s="219">
        <f t="shared" si="558"/>
        <v>0</v>
      </c>
      <c s="216">
        <f t="shared" si="558"/>
        <v>0</v>
      </c>
      <c s="219">
        <f t="shared" si="558"/>
        <v>0</v>
      </c>
      <c s="216">
        <f t="shared" si="558"/>
        <v>0</v>
      </c>
      <c s="219">
        <f t="shared" si="558"/>
        <v>0</v>
      </c>
      <c s="31"/>
      <c s="32"/>
      <c s="32"/>
    </row>
    <row r="1167" spans="1:22" s="33" customFormat="1" ht="13.5" hidden="1">
      <c r="A1167" s="292" t="s">
        <v>611</v>
      </c>
      <c s="36" t="s">
        <v>723</v>
      </c>
      <c s="36" t="s">
        <v>429</v>
      </c>
      <c s="36" t="s">
        <v>419</v>
      </c>
      <c s="36" t="s">
        <v>1129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68" spans="1:22" s="33" customFormat="1" ht="26.25" hidden="1">
      <c r="A1168" s="292" t="s">
        <v>790</v>
      </c>
      <c s="36" t="s">
        <v>723</v>
      </c>
      <c s="36" t="s">
        <v>429</v>
      </c>
      <c s="36" t="s">
        <v>419</v>
      </c>
      <c s="36" t="s">
        <v>1130</v>
      </c>
      <c s="42"/>
      <c s="98">
        <f t="shared" si="559" ref="G1168:S1168">G1169</f>
        <v>0</v>
      </c>
      <c s="99">
        <f t="shared" si="559"/>
        <v>0</v>
      </c>
      <c s="99">
        <f t="shared" si="559"/>
        <v>0</v>
      </c>
      <c s="191">
        <f t="shared" si="559"/>
        <v>0</v>
      </c>
      <c s="218">
        <f t="shared" si="559"/>
        <v>0</v>
      </c>
      <c s="216">
        <f t="shared" si="559"/>
        <v>0</v>
      </c>
      <c s="216">
        <f t="shared" si="559"/>
        <v>0</v>
      </c>
      <c s="216">
        <f t="shared" si="559"/>
        <v>0</v>
      </c>
      <c s="219">
        <f t="shared" si="559"/>
        <v>0</v>
      </c>
      <c s="216">
        <f t="shared" si="559"/>
        <v>0</v>
      </c>
      <c s="219">
        <f t="shared" si="559"/>
        <v>0</v>
      </c>
      <c s="216">
        <f t="shared" si="559"/>
        <v>0</v>
      </c>
      <c s="219">
        <f t="shared" si="559"/>
        <v>0</v>
      </c>
      <c s="31"/>
      <c s="32"/>
      <c s="32"/>
    </row>
    <row r="1169" spans="1:22" s="33" customFormat="1" ht="13.5" hidden="1">
      <c r="A1169" s="292" t="s">
        <v>611</v>
      </c>
      <c s="36" t="s">
        <v>723</v>
      </c>
      <c s="36" t="s">
        <v>429</v>
      </c>
      <c s="36" t="s">
        <v>419</v>
      </c>
      <c s="36" t="s">
        <v>1130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70" spans="1:22" s="33" customFormat="1" ht="26.25" hidden="1">
      <c r="A1170" s="292" t="s">
        <v>1131</v>
      </c>
      <c s="36" t="s">
        <v>723</v>
      </c>
      <c s="36" t="s">
        <v>429</v>
      </c>
      <c s="36" t="s">
        <v>419</v>
      </c>
      <c s="36" t="s">
        <v>1132</v>
      </c>
      <c s="42"/>
      <c s="98">
        <f t="shared" si="560" ref="G1170:S1170">G1171</f>
        <v>0</v>
      </c>
      <c s="99">
        <f t="shared" si="560"/>
        <v>0</v>
      </c>
      <c s="99">
        <f t="shared" si="560"/>
        <v>0</v>
      </c>
      <c s="191">
        <f t="shared" si="560"/>
        <v>0</v>
      </c>
      <c s="218">
        <f t="shared" si="560"/>
        <v>0</v>
      </c>
      <c s="216">
        <f t="shared" si="560"/>
        <v>0</v>
      </c>
      <c s="216">
        <f t="shared" si="560"/>
        <v>0</v>
      </c>
      <c s="216">
        <f t="shared" si="560"/>
        <v>0</v>
      </c>
      <c s="219">
        <f t="shared" si="560"/>
        <v>0</v>
      </c>
      <c s="216">
        <f t="shared" si="560"/>
        <v>0</v>
      </c>
      <c s="219">
        <f t="shared" si="560"/>
        <v>0</v>
      </c>
      <c s="216">
        <f t="shared" si="560"/>
        <v>0</v>
      </c>
      <c s="219">
        <f t="shared" si="560"/>
        <v>0</v>
      </c>
      <c s="31"/>
      <c s="32"/>
      <c s="32"/>
    </row>
    <row r="1171" spans="1:22" s="33" customFormat="1" ht="13.5" hidden="1">
      <c r="A1171" s="292" t="s">
        <v>611</v>
      </c>
      <c s="36" t="s">
        <v>723</v>
      </c>
      <c s="36" t="s">
        <v>429</v>
      </c>
      <c s="36" t="s">
        <v>419</v>
      </c>
      <c s="36" t="s">
        <v>1132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72" spans="1:22" s="33" customFormat="1" ht="13.5" hidden="1">
      <c r="A1172" s="292" t="s">
        <v>791</v>
      </c>
      <c s="36" t="s">
        <v>723</v>
      </c>
      <c s="36" t="s">
        <v>955</v>
      </c>
      <c s="36" t="s">
        <v>419</v>
      </c>
      <c s="36" t="s">
        <v>1133</v>
      </c>
      <c s="42"/>
      <c s="98">
        <f t="shared" si="561" ref="G1172:S1172">G1173</f>
        <v>0</v>
      </c>
      <c s="99">
        <f t="shared" si="561"/>
        <v>0</v>
      </c>
      <c s="99">
        <f t="shared" si="561"/>
        <v>0</v>
      </c>
      <c s="191">
        <f t="shared" si="561"/>
        <v>0</v>
      </c>
      <c s="218">
        <f t="shared" si="561"/>
        <v>0</v>
      </c>
      <c s="216">
        <f t="shared" si="561"/>
        <v>0</v>
      </c>
      <c s="216">
        <f t="shared" si="561"/>
        <v>0</v>
      </c>
      <c s="216">
        <f t="shared" si="561"/>
        <v>0</v>
      </c>
      <c s="219">
        <f t="shared" si="561"/>
        <v>0</v>
      </c>
      <c s="216">
        <f t="shared" si="561"/>
        <v>0</v>
      </c>
      <c s="219">
        <f t="shared" si="561"/>
        <v>0</v>
      </c>
      <c s="216">
        <f t="shared" si="561"/>
        <v>0</v>
      </c>
      <c s="219">
        <f t="shared" si="561"/>
        <v>0</v>
      </c>
      <c s="31"/>
      <c s="32"/>
      <c s="32"/>
    </row>
    <row r="1173" spans="1:22" s="33" customFormat="1" ht="13.5" hidden="1">
      <c r="A1173" s="292" t="s">
        <v>611</v>
      </c>
      <c s="36" t="s">
        <v>723</v>
      </c>
      <c s="36" t="s">
        <v>429</v>
      </c>
      <c s="36" t="s">
        <v>419</v>
      </c>
      <c s="36" t="s">
        <v>1133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74" spans="1:22" s="33" customFormat="1" ht="13.5" hidden="1">
      <c r="A1174" s="292" t="s">
        <v>792</v>
      </c>
      <c s="36" t="s">
        <v>723</v>
      </c>
      <c s="36" t="s">
        <v>429</v>
      </c>
      <c s="36" t="s">
        <v>419</v>
      </c>
      <c s="36" t="s">
        <v>1134</v>
      </c>
      <c s="42"/>
      <c s="98">
        <f t="shared" si="562" ref="G1174:S1174">G1175</f>
        <v>0</v>
      </c>
      <c s="99">
        <f t="shared" si="562"/>
        <v>0</v>
      </c>
      <c s="99">
        <f t="shared" si="562"/>
        <v>0</v>
      </c>
      <c s="191">
        <f t="shared" si="562"/>
        <v>0</v>
      </c>
      <c s="218">
        <f t="shared" si="562"/>
        <v>0</v>
      </c>
      <c s="216">
        <f t="shared" si="562"/>
        <v>0</v>
      </c>
      <c s="216">
        <f t="shared" si="562"/>
        <v>0</v>
      </c>
      <c s="216">
        <f t="shared" si="562"/>
        <v>0</v>
      </c>
      <c s="219">
        <f t="shared" si="562"/>
        <v>0</v>
      </c>
      <c s="216">
        <f t="shared" si="562"/>
        <v>0</v>
      </c>
      <c s="219">
        <f t="shared" si="562"/>
        <v>0</v>
      </c>
      <c s="216">
        <f t="shared" si="562"/>
        <v>0</v>
      </c>
      <c s="219">
        <f t="shared" si="562"/>
        <v>0</v>
      </c>
      <c s="31"/>
      <c s="32"/>
      <c s="32"/>
    </row>
    <row r="1175" spans="1:22" s="33" customFormat="1" ht="13.5" hidden="1">
      <c r="A1175" s="292" t="s">
        <v>611</v>
      </c>
      <c s="36" t="s">
        <v>723</v>
      </c>
      <c s="36" t="s">
        <v>429</v>
      </c>
      <c s="36" t="s">
        <v>419</v>
      </c>
      <c s="36" t="s">
        <v>1134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76" spans="1:22" s="33" customFormat="1" ht="51.75" hidden="1">
      <c r="A1176" s="292" t="s">
        <v>1111</v>
      </c>
      <c s="36" t="s">
        <v>723</v>
      </c>
      <c s="36" t="s">
        <v>429</v>
      </c>
      <c s="36" t="s">
        <v>419</v>
      </c>
      <c s="36" t="s">
        <v>1112</v>
      </c>
      <c s="42"/>
      <c s="98">
        <f t="shared" si="563" ref="G1176:S1176">G1177</f>
        <v>0</v>
      </c>
      <c s="99">
        <f t="shared" si="563"/>
        <v>0</v>
      </c>
      <c s="99">
        <f t="shared" si="563"/>
        <v>0</v>
      </c>
      <c s="191">
        <f t="shared" si="563"/>
        <v>0</v>
      </c>
      <c s="218">
        <f t="shared" si="563"/>
        <v>0</v>
      </c>
      <c s="216">
        <f t="shared" si="563"/>
        <v>0</v>
      </c>
      <c s="216">
        <f t="shared" si="563"/>
        <v>0</v>
      </c>
      <c s="216">
        <f t="shared" si="563"/>
        <v>0</v>
      </c>
      <c s="219">
        <f t="shared" si="563"/>
        <v>0</v>
      </c>
      <c s="216">
        <f t="shared" si="563"/>
        <v>0</v>
      </c>
      <c s="219">
        <f t="shared" si="563"/>
        <v>0</v>
      </c>
      <c s="216">
        <f t="shared" si="563"/>
        <v>0</v>
      </c>
      <c s="219">
        <f t="shared" si="563"/>
        <v>0</v>
      </c>
      <c s="31"/>
      <c s="32"/>
      <c s="32"/>
    </row>
    <row r="1177" spans="1:22" s="33" customFormat="1" ht="13.5" hidden="1">
      <c r="A1177" s="292" t="s">
        <v>611</v>
      </c>
      <c s="36" t="s">
        <v>723</v>
      </c>
      <c s="36" t="s">
        <v>429</v>
      </c>
      <c s="36" t="s">
        <v>419</v>
      </c>
      <c s="36" t="s">
        <v>1112</v>
      </c>
      <c s="42" t="s">
        <v>612</v>
      </c>
      <c s="98"/>
      <c s="99"/>
      <c s="35"/>
      <c s="191"/>
      <c s="218"/>
      <c s="216"/>
      <c s="216"/>
      <c s="216"/>
      <c s="219"/>
      <c s="216"/>
      <c s="219"/>
      <c s="216"/>
      <c s="219"/>
      <c s="31"/>
      <c s="32"/>
      <c s="32"/>
    </row>
    <row r="1178" spans="1:22" s="41" customFormat="1" ht="26.25" hidden="1">
      <c r="A1178" s="295" t="s">
        <v>827</v>
      </c>
      <c s="34" t="s">
        <v>723</v>
      </c>
      <c s="34" t="s">
        <v>429</v>
      </c>
      <c s="34" t="s">
        <v>423</v>
      </c>
      <c s="36"/>
      <c s="42"/>
      <c s="39">
        <v>8500</v>
      </c>
      <c s="35">
        <v>-8500</v>
      </c>
      <c s="35">
        <f t="shared" si="564" ref="G1178:S1180">I1179</f>
        <v>0</v>
      </c>
      <c s="170">
        <v>0</v>
      </c>
      <c s="218">
        <f t="shared" si="564"/>
        <v>0</v>
      </c>
      <c s="216">
        <v>0</v>
      </c>
      <c s="216">
        <f t="shared" si="564"/>
        <v>0</v>
      </c>
      <c s="216">
        <v>0</v>
      </c>
      <c s="219">
        <f t="shared" si="564"/>
        <v>0</v>
      </c>
      <c s="216">
        <v>0</v>
      </c>
      <c s="219">
        <f t="shared" si="564"/>
        <v>0</v>
      </c>
      <c s="216">
        <v>0</v>
      </c>
      <c s="219">
        <f t="shared" si="564"/>
        <v>0</v>
      </c>
      <c s="31"/>
      <c s="40"/>
      <c s="40"/>
    </row>
    <row r="1179" spans="1:22" s="33" customFormat="1" ht="26.25" hidden="1">
      <c r="A1179" s="292" t="s">
        <v>918</v>
      </c>
      <c s="36" t="s">
        <v>723</v>
      </c>
      <c s="36" t="s">
        <v>429</v>
      </c>
      <c s="36" t="s">
        <v>423</v>
      </c>
      <c s="36" t="s">
        <v>919</v>
      </c>
      <c s="42"/>
      <c s="39">
        <f t="shared" si="564"/>
        <v>0</v>
      </c>
      <c s="35">
        <f t="shared" si="564"/>
        <v>0</v>
      </c>
      <c s="35">
        <f t="shared" si="564"/>
        <v>0</v>
      </c>
      <c s="170">
        <f t="shared" si="564"/>
        <v>0</v>
      </c>
      <c s="218">
        <f t="shared" si="564"/>
        <v>0</v>
      </c>
      <c s="216">
        <f t="shared" si="564"/>
        <v>0</v>
      </c>
      <c s="216">
        <f t="shared" si="564"/>
        <v>0</v>
      </c>
      <c s="216">
        <f t="shared" si="564"/>
        <v>0</v>
      </c>
      <c s="219">
        <f t="shared" si="564"/>
        <v>0</v>
      </c>
      <c s="216">
        <f t="shared" si="564"/>
        <v>0</v>
      </c>
      <c s="219">
        <f t="shared" si="564"/>
        <v>0</v>
      </c>
      <c s="216">
        <f t="shared" si="564"/>
        <v>0</v>
      </c>
      <c s="219">
        <f t="shared" si="564"/>
        <v>0</v>
      </c>
      <c s="45"/>
      <c s="32"/>
      <c s="32"/>
    </row>
    <row r="1180" spans="1:22" s="33" customFormat="1" ht="13.5" hidden="1">
      <c r="A1180" s="292" t="s">
        <v>920</v>
      </c>
      <c s="36" t="s">
        <v>723</v>
      </c>
      <c s="36" t="s">
        <v>429</v>
      </c>
      <c s="36" t="s">
        <v>423</v>
      </c>
      <c s="36" t="s">
        <v>921</v>
      </c>
      <c s="42"/>
      <c s="39">
        <f t="shared" si="564"/>
        <v>0</v>
      </c>
      <c s="35">
        <f t="shared" si="564"/>
        <v>0</v>
      </c>
      <c s="35">
        <f t="shared" si="564"/>
        <v>0</v>
      </c>
      <c s="170">
        <f t="shared" si="564"/>
        <v>0</v>
      </c>
      <c s="218">
        <f t="shared" si="564"/>
        <v>0</v>
      </c>
      <c s="216">
        <f t="shared" si="564"/>
        <v>0</v>
      </c>
      <c s="216">
        <f t="shared" si="564"/>
        <v>0</v>
      </c>
      <c s="216">
        <f t="shared" si="564"/>
        <v>0</v>
      </c>
      <c s="219">
        <f t="shared" si="564"/>
        <v>0</v>
      </c>
      <c s="216">
        <f t="shared" si="564"/>
        <v>0</v>
      </c>
      <c s="219">
        <f t="shared" si="564"/>
        <v>0</v>
      </c>
      <c s="216">
        <f t="shared" si="564"/>
        <v>0</v>
      </c>
      <c s="219">
        <f t="shared" si="564"/>
        <v>0</v>
      </c>
      <c s="45"/>
      <c s="32"/>
      <c s="32"/>
    </row>
    <row r="1181" spans="1:22" s="33" customFormat="1" ht="26.25" hidden="1">
      <c r="A1181" s="292" t="s">
        <v>922</v>
      </c>
      <c s="36" t="s">
        <v>723</v>
      </c>
      <c s="36" t="s">
        <v>429</v>
      </c>
      <c s="36" t="s">
        <v>423</v>
      </c>
      <c s="36" t="s">
        <v>921</v>
      </c>
      <c s="42">
        <v>795</v>
      </c>
      <c s="39"/>
      <c s="35"/>
      <c s="35"/>
      <c s="170"/>
      <c s="218"/>
      <c s="216"/>
      <c s="216"/>
      <c s="216"/>
      <c s="219"/>
      <c s="216"/>
      <c s="219"/>
      <c s="216"/>
      <c s="219"/>
      <c s="45"/>
      <c s="32"/>
      <c s="32"/>
    </row>
    <row r="1182" spans="1:22" s="33" customFormat="1" ht="13.5" hidden="1">
      <c r="A1182" s="432" t="s">
        <v>129</v>
      </c>
      <c s="433"/>
      <c s="433"/>
      <c s="433"/>
      <c s="433"/>
      <c s="434"/>
      <c s="62">
        <f t="shared" si="565" ref="G1182:O1182">G1183+G1218+G1225+G1238+G1254+G1259</f>
        <v>0</v>
      </c>
      <c s="63">
        <f t="shared" si="565"/>
        <v>0</v>
      </c>
      <c s="63">
        <f t="shared" si="565"/>
        <v>0</v>
      </c>
      <c s="179">
        <f t="shared" si="565"/>
        <v>0</v>
      </c>
      <c s="238">
        <f t="shared" si="565"/>
        <v>0</v>
      </c>
      <c s="237">
        <f>L1183+L1218+L1225+L1238+L1254+L1259</f>
        <v>0</v>
      </c>
      <c s="237">
        <f>M1183+M1218+M1225+M1238+M1254+M1259</f>
        <v>0</v>
      </c>
      <c s="237">
        <f t="shared" si="565"/>
        <v>0</v>
      </c>
      <c s="239">
        <f t="shared" si="565"/>
        <v>0</v>
      </c>
      <c s="237">
        <f>P1183+P1218+P1225+P1238+P1254+P1259</f>
        <v>0</v>
      </c>
      <c s="239">
        <f>Q1183+Q1218+Q1225+Q1238+Q1254+Q1259</f>
        <v>0</v>
      </c>
      <c s="237">
        <f>R1183+R1218+R1225+R1238+R1254+R1259</f>
        <v>0</v>
      </c>
      <c s="239">
        <f>S1183+S1218+S1225+S1238+S1254+S1259</f>
        <v>0</v>
      </c>
      <c s="45"/>
      <c s="32"/>
      <c s="32"/>
    </row>
    <row r="1183" spans="1:22" s="33" customFormat="1" ht="13.5" hidden="1">
      <c r="A1183" s="291" t="s">
        <v>540</v>
      </c>
      <c s="34" t="s">
        <v>130</v>
      </c>
      <c s="34" t="s">
        <v>421</v>
      </c>
      <c s="34"/>
      <c s="34"/>
      <c s="38"/>
      <c s="44">
        <f t="shared" si="566" ref="G1183:O1183">G1184+G1205+G1209</f>
        <v>0</v>
      </c>
      <c s="37">
        <f t="shared" si="566"/>
        <v>0</v>
      </c>
      <c s="37">
        <f t="shared" si="566"/>
        <v>0</v>
      </c>
      <c s="173">
        <f t="shared" si="566"/>
        <v>0</v>
      </c>
      <c s="222">
        <f t="shared" si="566"/>
        <v>0</v>
      </c>
      <c s="220">
        <f>L1184+L1205+L1209</f>
        <v>0</v>
      </c>
      <c s="220">
        <f>M1184+M1205+M1209</f>
        <v>0</v>
      </c>
      <c s="220">
        <f t="shared" si="566"/>
        <v>0</v>
      </c>
      <c s="223">
        <f t="shared" si="566"/>
        <v>0</v>
      </c>
      <c s="220">
        <f>P1184+P1205+P1209</f>
        <v>0</v>
      </c>
      <c s="223">
        <f>Q1184+Q1205+Q1209</f>
        <v>0</v>
      </c>
      <c s="220">
        <f>R1184+R1205+R1209</f>
        <v>0</v>
      </c>
      <c s="223">
        <f>S1184+S1205+S1209</f>
        <v>0</v>
      </c>
      <c s="45"/>
      <c s="32"/>
      <c s="32"/>
    </row>
    <row r="1184" spans="1:22" s="33" customFormat="1" ht="13.5" hidden="1">
      <c r="A1184" s="291" t="s">
        <v>131</v>
      </c>
      <c s="34" t="s">
        <v>130</v>
      </c>
      <c s="34" t="s">
        <v>421</v>
      </c>
      <c s="34" t="s">
        <v>435</v>
      </c>
      <c s="34"/>
      <c s="38"/>
      <c s="44">
        <f t="shared" si="567" ref="G1184:O1184">G1185+G1189+G1199</f>
        <v>0</v>
      </c>
      <c s="37">
        <f t="shared" si="567"/>
        <v>0</v>
      </c>
      <c s="37">
        <f t="shared" si="567"/>
        <v>0</v>
      </c>
      <c s="173">
        <f t="shared" si="567"/>
        <v>0</v>
      </c>
      <c s="222">
        <f t="shared" si="567"/>
        <v>0</v>
      </c>
      <c s="220">
        <f>L1185+L1189+L1199</f>
        <v>0</v>
      </c>
      <c s="220">
        <f>M1185+M1189+M1199</f>
        <v>0</v>
      </c>
      <c s="220">
        <f t="shared" si="567"/>
        <v>0</v>
      </c>
      <c s="223">
        <f t="shared" si="567"/>
        <v>0</v>
      </c>
      <c s="220">
        <f>P1185+P1189+P1199</f>
        <v>0</v>
      </c>
      <c s="223">
        <f>Q1185+Q1189+Q1199</f>
        <v>0</v>
      </c>
      <c s="220">
        <f>R1185+R1189+R1199</f>
        <v>0</v>
      </c>
      <c s="223">
        <f>S1185+S1189+S1199</f>
        <v>0</v>
      </c>
      <c s="45"/>
      <c s="32"/>
      <c s="32"/>
    </row>
    <row r="1185" spans="1:22" s="33" customFormat="1" ht="13.5" hidden="1">
      <c r="A1185" s="292" t="s">
        <v>132</v>
      </c>
      <c s="36" t="s">
        <v>130</v>
      </c>
      <c s="36" t="s">
        <v>421</v>
      </c>
      <c s="36" t="s">
        <v>435</v>
      </c>
      <c s="36" t="s">
        <v>133</v>
      </c>
      <c s="42"/>
      <c s="39">
        <f t="shared" si="568" ref="G1185:S1186">G1186</f>
        <v>0</v>
      </c>
      <c s="35">
        <f t="shared" si="568"/>
        <v>0</v>
      </c>
      <c s="35">
        <f t="shared" si="568"/>
        <v>0</v>
      </c>
      <c s="170">
        <f t="shared" si="568"/>
        <v>0</v>
      </c>
      <c s="218">
        <f t="shared" si="568"/>
        <v>0</v>
      </c>
      <c s="216">
        <f t="shared" si="568"/>
        <v>0</v>
      </c>
      <c s="216">
        <f t="shared" si="568"/>
        <v>0</v>
      </c>
      <c s="216">
        <f t="shared" si="568"/>
        <v>0</v>
      </c>
      <c s="219">
        <f t="shared" si="568"/>
        <v>0</v>
      </c>
      <c s="216">
        <f t="shared" si="568"/>
        <v>0</v>
      </c>
      <c s="219">
        <f t="shared" si="568"/>
        <v>0</v>
      </c>
      <c s="216">
        <f t="shared" si="568"/>
        <v>0</v>
      </c>
      <c s="219">
        <f t="shared" si="568"/>
        <v>0</v>
      </c>
      <c s="45"/>
      <c s="32"/>
      <c s="32"/>
    </row>
    <row r="1186" spans="1:22" s="33" customFormat="1" ht="26.25" hidden="1">
      <c r="A1186" s="292" t="s">
        <v>134</v>
      </c>
      <c s="36" t="s">
        <v>130</v>
      </c>
      <c s="36" t="s">
        <v>421</v>
      </c>
      <c s="36" t="s">
        <v>435</v>
      </c>
      <c s="36" t="s">
        <v>135</v>
      </c>
      <c s="42"/>
      <c s="44">
        <f t="shared" si="568"/>
        <v>0</v>
      </c>
      <c s="37">
        <f t="shared" si="568"/>
        <v>0</v>
      </c>
      <c s="37">
        <f t="shared" si="568"/>
        <v>0</v>
      </c>
      <c s="173">
        <f t="shared" si="568"/>
        <v>0</v>
      </c>
      <c s="222">
        <f t="shared" si="568"/>
        <v>0</v>
      </c>
      <c s="220">
        <f t="shared" si="568"/>
        <v>0</v>
      </c>
      <c s="220">
        <f t="shared" si="568"/>
        <v>0</v>
      </c>
      <c s="220">
        <f t="shared" si="568"/>
        <v>0</v>
      </c>
      <c s="223">
        <f t="shared" si="568"/>
        <v>0</v>
      </c>
      <c s="220">
        <f t="shared" si="568"/>
        <v>0</v>
      </c>
      <c s="223">
        <f t="shared" si="568"/>
        <v>0</v>
      </c>
      <c s="220">
        <f t="shared" si="568"/>
        <v>0</v>
      </c>
      <c s="223">
        <f t="shared" si="568"/>
        <v>0</v>
      </c>
      <c s="45"/>
      <c s="32"/>
      <c s="32"/>
    </row>
    <row r="1187" spans="1:22" s="33" customFormat="1" ht="26.25" hidden="1">
      <c r="A1187" s="292" t="s">
        <v>136</v>
      </c>
      <c s="36" t="s">
        <v>130</v>
      </c>
      <c s="36" t="s">
        <v>421</v>
      </c>
      <c s="36" t="s">
        <v>435</v>
      </c>
      <c s="36" t="s">
        <v>137</v>
      </c>
      <c s="42"/>
      <c s="39">
        <f t="shared" si="569" ref="G1187:S1187">G1188</f>
        <v>0</v>
      </c>
      <c s="35">
        <f t="shared" si="569"/>
        <v>0</v>
      </c>
      <c s="35">
        <f t="shared" si="569"/>
        <v>0</v>
      </c>
      <c s="170">
        <f t="shared" si="569"/>
        <v>0</v>
      </c>
      <c s="218">
        <f t="shared" si="569"/>
        <v>0</v>
      </c>
      <c s="216">
        <f t="shared" si="569"/>
        <v>0</v>
      </c>
      <c s="216">
        <f t="shared" si="569"/>
        <v>0</v>
      </c>
      <c s="216">
        <f t="shared" si="569"/>
        <v>0</v>
      </c>
      <c s="219">
        <f t="shared" si="569"/>
        <v>0</v>
      </c>
      <c s="216">
        <f t="shared" si="569"/>
        <v>0</v>
      </c>
      <c s="219">
        <f t="shared" si="569"/>
        <v>0</v>
      </c>
      <c s="216">
        <f t="shared" si="569"/>
        <v>0</v>
      </c>
      <c s="219">
        <f t="shared" si="569"/>
        <v>0</v>
      </c>
      <c s="45"/>
      <c s="32"/>
      <c s="32"/>
    </row>
    <row r="1188" spans="1:22" s="33" customFormat="1" ht="13.5" hidden="1">
      <c r="A1188" s="292" t="s">
        <v>138</v>
      </c>
      <c s="36" t="s">
        <v>130</v>
      </c>
      <c s="36" t="s">
        <v>421</v>
      </c>
      <c s="36" t="s">
        <v>435</v>
      </c>
      <c s="36" t="s">
        <v>137</v>
      </c>
      <c s="42" t="s">
        <v>139</v>
      </c>
      <c s="39"/>
      <c s="35"/>
      <c s="35">
        <f>G1188+H1188</f>
        <v>0</v>
      </c>
      <c s="170"/>
      <c s="218">
        <f>I1188+J1188</f>
        <v>0</v>
      </c>
      <c s="216"/>
      <c s="216">
        <f>K1188+L1188</f>
        <v>0</v>
      </c>
      <c s="216"/>
      <c s="219">
        <f>K1188+N1188</f>
        <v>0</v>
      </c>
      <c s="216"/>
      <c s="219">
        <f>M1188+P1188</f>
        <v>0</v>
      </c>
      <c s="216"/>
      <c s="219">
        <f>O1188+R1188</f>
        <v>0</v>
      </c>
      <c s="45"/>
      <c s="32"/>
      <c s="32"/>
    </row>
    <row r="1189" spans="1:22" s="33" customFormat="1" ht="13.5" hidden="1">
      <c r="A1189" s="292" t="s">
        <v>441</v>
      </c>
      <c s="36" t="s">
        <v>130</v>
      </c>
      <c s="36" t="s">
        <v>421</v>
      </c>
      <c s="36" t="s">
        <v>435</v>
      </c>
      <c s="36" t="s">
        <v>140</v>
      </c>
      <c s="42"/>
      <c s="39">
        <f t="shared" si="570" ref="G1189:O1189">G1190+G1193</f>
        <v>0</v>
      </c>
      <c s="35">
        <f t="shared" si="570"/>
        <v>0</v>
      </c>
      <c s="35">
        <f t="shared" si="570"/>
        <v>0</v>
      </c>
      <c s="170">
        <f t="shared" si="570"/>
        <v>0</v>
      </c>
      <c s="218">
        <f t="shared" si="570"/>
        <v>0</v>
      </c>
      <c s="216">
        <f>L1190+L1193</f>
        <v>0</v>
      </c>
      <c s="216">
        <f>M1190+M1193</f>
        <v>0</v>
      </c>
      <c s="216">
        <f t="shared" si="570"/>
        <v>0</v>
      </c>
      <c s="219">
        <f t="shared" si="570"/>
        <v>0</v>
      </c>
      <c s="216">
        <f>P1190+P1193</f>
        <v>0</v>
      </c>
      <c s="219">
        <f>Q1190+Q1193</f>
        <v>0</v>
      </c>
      <c s="216">
        <f>R1190+R1193</f>
        <v>0</v>
      </c>
      <c s="219">
        <f>S1190+S1193</f>
        <v>0</v>
      </c>
      <c s="45"/>
      <c s="32"/>
      <c s="32"/>
    </row>
    <row r="1190" spans="1:22" s="33" customFormat="1" ht="13.5" hidden="1">
      <c r="A1190" s="292" t="s">
        <v>141</v>
      </c>
      <c s="36" t="s">
        <v>130</v>
      </c>
      <c s="36" t="s">
        <v>421</v>
      </c>
      <c s="36" t="s">
        <v>435</v>
      </c>
      <c s="36" t="s">
        <v>142</v>
      </c>
      <c s="42"/>
      <c s="44">
        <f t="shared" si="571" ref="G1190:S1191">G1191</f>
        <v>0</v>
      </c>
      <c s="37">
        <f t="shared" si="571"/>
        <v>0</v>
      </c>
      <c s="37">
        <f t="shared" si="571"/>
        <v>0</v>
      </c>
      <c s="173">
        <f t="shared" si="571"/>
        <v>0</v>
      </c>
      <c s="222">
        <f t="shared" si="571"/>
        <v>0</v>
      </c>
      <c s="220">
        <f t="shared" si="571"/>
        <v>0</v>
      </c>
      <c s="220">
        <f t="shared" si="571"/>
        <v>0</v>
      </c>
      <c s="220">
        <f t="shared" si="571"/>
        <v>0</v>
      </c>
      <c s="223">
        <f t="shared" si="571"/>
        <v>0</v>
      </c>
      <c s="220">
        <f t="shared" si="571"/>
        <v>0</v>
      </c>
      <c s="223">
        <f t="shared" si="571"/>
        <v>0</v>
      </c>
      <c s="220">
        <f t="shared" si="571"/>
        <v>0</v>
      </c>
      <c s="223">
        <f t="shared" si="571"/>
        <v>0</v>
      </c>
      <c s="45"/>
      <c s="32"/>
      <c s="32"/>
    </row>
    <row r="1191" spans="1:22" s="33" customFormat="1" ht="13.5" hidden="1">
      <c r="A1191" s="292" t="s">
        <v>143</v>
      </c>
      <c s="36" t="s">
        <v>130</v>
      </c>
      <c s="36" t="s">
        <v>421</v>
      </c>
      <c s="36" t="s">
        <v>435</v>
      </c>
      <c s="36" t="s">
        <v>144</v>
      </c>
      <c s="42"/>
      <c s="44">
        <f t="shared" si="571"/>
        <v>0</v>
      </c>
      <c s="37">
        <f t="shared" si="571"/>
        <v>0</v>
      </c>
      <c s="37">
        <f t="shared" si="571"/>
        <v>0</v>
      </c>
      <c s="173">
        <f t="shared" si="571"/>
        <v>0</v>
      </c>
      <c s="222">
        <f t="shared" si="571"/>
        <v>0</v>
      </c>
      <c s="220">
        <f t="shared" si="571"/>
        <v>0</v>
      </c>
      <c s="220">
        <f t="shared" si="571"/>
        <v>0</v>
      </c>
      <c s="220">
        <f t="shared" si="571"/>
        <v>0</v>
      </c>
      <c s="223">
        <f t="shared" si="571"/>
        <v>0</v>
      </c>
      <c s="220">
        <f t="shared" si="571"/>
        <v>0</v>
      </c>
      <c s="223">
        <f t="shared" si="571"/>
        <v>0</v>
      </c>
      <c s="220">
        <f t="shared" si="571"/>
        <v>0</v>
      </c>
      <c s="223">
        <f t="shared" si="571"/>
        <v>0</v>
      </c>
      <c s="45"/>
      <c s="32"/>
      <c s="32"/>
    </row>
    <row r="1192" spans="1:22" s="33" customFormat="1" ht="13.5" hidden="1">
      <c r="A1192" s="292" t="s">
        <v>1058</v>
      </c>
      <c s="36" t="s">
        <v>130</v>
      </c>
      <c s="36" t="s">
        <v>421</v>
      </c>
      <c s="36" t="s">
        <v>435</v>
      </c>
      <c s="36" t="s">
        <v>144</v>
      </c>
      <c s="42" t="s">
        <v>1059</v>
      </c>
      <c s="39"/>
      <c s="35"/>
      <c s="35">
        <f>G1192+H1192</f>
        <v>0</v>
      </c>
      <c s="170"/>
      <c s="218">
        <f>I1192+J1192</f>
        <v>0</v>
      </c>
      <c s="216"/>
      <c s="216">
        <f>K1192+L1192</f>
        <v>0</v>
      </c>
      <c s="216"/>
      <c s="219">
        <f>K1192+N1192</f>
        <v>0</v>
      </c>
      <c s="216"/>
      <c s="219">
        <f>M1192+P1192</f>
        <v>0</v>
      </c>
      <c s="216"/>
      <c s="219">
        <f>O1192+R1192</f>
        <v>0</v>
      </c>
      <c s="45"/>
      <c s="32"/>
      <c s="32"/>
    </row>
    <row r="1193" spans="1:22" s="33" customFormat="1" ht="13.5" hidden="1">
      <c r="A1193" s="292" t="s">
        <v>145</v>
      </c>
      <c s="36" t="s">
        <v>130</v>
      </c>
      <c s="36" t="s">
        <v>421</v>
      </c>
      <c s="36" t="s">
        <v>435</v>
      </c>
      <c s="36" t="s">
        <v>154</v>
      </c>
      <c s="42"/>
      <c s="39">
        <f t="shared" si="572" ref="G1193:S1193">G1194</f>
        <v>0</v>
      </c>
      <c s="35">
        <f t="shared" si="572"/>
        <v>0</v>
      </c>
      <c s="35">
        <f t="shared" si="572"/>
        <v>0</v>
      </c>
      <c s="170">
        <f t="shared" si="572"/>
        <v>0</v>
      </c>
      <c s="218">
        <f t="shared" si="572"/>
        <v>0</v>
      </c>
      <c s="216">
        <f t="shared" si="572"/>
        <v>0</v>
      </c>
      <c s="216">
        <f t="shared" si="572"/>
        <v>0</v>
      </c>
      <c s="216">
        <f t="shared" si="572"/>
        <v>0</v>
      </c>
      <c s="219">
        <f t="shared" si="572"/>
        <v>0</v>
      </c>
      <c s="216">
        <f t="shared" si="572"/>
        <v>0</v>
      </c>
      <c s="219">
        <f t="shared" si="572"/>
        <v>0</v>
      </c>
      <c s="216">
        <f t="shared" si="572"/>
        <v>0</v>
      </c>
      <c s="219">
        <f t="shared" si="572"/>
        <v>0</v>
      </c>
      <c s="45"/>
      <c s="32"/>
      <c s="32"/>
    </row>
    <row r="1194" spans="1:22" s="33" customFormat="1" ht="26.25" hidden="1">
      <c r="A1194" s="292" t="s">
        <v>155</v>
      </c>
      <c s="36" t="s">
        <v>130</v>
      </c>
      <c s="36" t="s">
        <v>421</v>
      </c>
      <c s="36" t="s">
        <v>435</v>
      </c>
      <c s="36" t="s">
        <v>156</v>
      </c>
      <c s="42"/>
      <c s="44">
        <f t="shared" si="573" ref="G1194:O1194">G1195+G1197+G1196</f>
        <v>0</v>
      </c>
      <c s="37">
        <f t="shared" si="573"/>
        <v>0</v>
      </c>
      <c s="37">
        <f t="shared" si="573"/>
        <v>0</v>
      </c>
      <c s="173">
        <f t="shared" si="573"/>
        <v>0</v>
      </c>
      <c s="222">
        <f t="shared" si="573"/>
        <v>0</v>
      </c>
      <c s="220">
        <f>L1195+L1197+L1196</f>
        <v>0</v>
      </c>
      <c s="220">
        <f>M1195+M1197+M1196</f>
        <v>0</v>
      </c>
      <c s="220">
        <f t="shared" si="573"/>
        <v>0</v>
      </c>
      <c s="223">
        <f t="shared" si="573"/>
        <v>0</v>
      </c>
      <c s="220">
        <f>P1195+P1197+P1196</f>
        <v>0</v>
      </c>
      <c s="223">
        <f>Q1195+Q1197+Q1196</f>
        <v>0</v>
      </c>
      <c s="220">
        <f>R1195+R1197+R1196</f>
        <v>0</v>
      </c>
      <c s="223">
        <f>S1195+S1197+S1196</f>
        <v>0</v>
      </c>
      <c s="45"/>
      <c s="32"/>
      <c s="32"/>
    </row>
    <row r="1195" spans="1:22" s="33" customFormat="1" ht="13.5" hidden="1">
      <c r="A1195" s="292" t="s">
        <v>851</v>
      </c>
      <c s="36" t="s">
        <v>130</v>
      </c>
      <c s="36" t="s">
        <v>421</v>
      </c>
      <c s="36" t="s">
        <v>435</v>
      </c>
      <c s="36" t="s">
        <v>156</v>
      </c>
      <c s="42" t="s">
        <v>852</v>
      </c>
      <c s="39"/>
      <c s="35"/>
      <c s="35">
        <f>G1195+H1195</f>
        <v>0</v>
      </c>
      <c s="170"/>
      <c s="218">
        <f>I1195+J1195</f>
        <v>0</v>
      </c>
      <c s="216"/>
      <c s="216">
        <f>K1195+L1195</f>
        <v>0</v>
      </c>
      <c s="216"/>
      <c s="219">
        <f>K1195+N1195</f>
        <v>0</v>
      </c>
      <c s="216"/>
      <c s="219">
        <f>M1195+P1195</f>
        <v>0</v>
      </c>
      <c s="216"/>
      <c s="219">
        <f>O1195+R1195</f>
        <v>0</v>
      </c>
      <c s="45"/>
      <c s="32"/>
      <c s="32"/>
    </row>
    <row r="1196" spans="1:22" s="33" customFormat="1" ht="13.5" hidden="1">
      <c r="A1196" s="292" t="s">
        <v>853</v>
      </c>
      <c s="36" t="s">
        <v>130</v>
      </c>
      <c s="36" t="s">
        <v>421</v>
      </c>
      <c s="36" t="s">
        <v>435</v>
      </c>
      <c s="36" t="s">
        <v>156</v>
      </c>
      <c s="42" t="s">
        <v>854</v>
      </c>
      <c s="39"/>
      <c s="35"/>
      <c s="35">
        <f>G1196+H1196</f>
        <v>0</v>
      </c>
      <c s="170"/>
      <c s="218">
        <f>I1196+J1196</f>
        <v>0</v>
      </c>
      <c s="216"/>
      <c s="216">
        <f>K1196+L1196</f>
        <v>0</v>
      </c>
      <c s="216"/>
      <c s="219">
        <f>K1196+N1196</f>
        <v>0</v>
      </c>
      <c s="216"/>
      <c s="219">
        <f>M1196+P1196</f>
        <v>0</v>
      </c>
      <c s="216"/>
      <c s="219">
        <f>O1196+R1196</f>
        <v>0</v>
      </c>
      <c s="45"/>
      <c s="32"/>
      <c s="32"/>
    </row>
    <row r="1197" spans="1:22" s="33" customFormat="1" ht="26.25" hidden="1">
      <c r="A1197" s="292" t="s">
        <v>1047</v>
      </c>
      <c s="36" t="s">
        <v>130</v>
      </c>
      <c s="36" t="s">
        <v>421</v>
      </c>
      <c s="36" t="s">
        <v>435</v>
      </c>
      <c s="36" t="s">
        <v>157</v>
      </c>
      <c s="42"/>
      <c s="44">
        <f t="shared" si="574" ref="G1197:S1197">G1198</f>
        <v>0</v>
      </c>
      <c s="37">
        <f t="shared" si="574"/>
        <v>0</v>
      </c>
      <c s="37">
        <f t="shared" si="574"/>
        <v>0</v>
      </c>
      <c s="173">
        <f t="shared" si="574"/>
        <v>0</v>
      </c>
      <c s="222">
        <f t="shared" si="574"/>
        <v>0</v>
      </c>
      <c s="220">
        <f t="shared" si="574"/>
        <v>0</v>
      </c>
      <c s="220">
        <f t="shared" si="574"/>
        <v>0</v>
      </c>
      <c s="220">
        <f t="shared" si="574"/>
        <v>0</v>
      </c>
      <c s="223">
        <f t="shared" si="574"/>
        <v>0</v>
      </c>
      <c s="220">
        <f t="shared" si="574"/>
        <v>0</v>
      </c>
      <c s="223">
        <f t="shared" si="574"/>
        <v>0</v>
      </c>
      <c s="220">
        <f t="shared" si="574"/>
        <v>0</v>
      </c>
      <c s="223">
        <f t="shared" si="574"/>
        <v>0</v>
      </c>
      <c s="45"/>
      <c s="32"/>
      <c s="32"/>
    </row>
    <row r="1198" spans="1:22" s="33" customFormat="1" ht="13.5" hidden="1">
      <c r="A1198" s="292" t="s">
        <v>851</v>
      </c>
      <c s="36" t="s">
        <v>130</v>
      </c>
      <c s="36" t="s">
        <v>421</v>
      </c>
      <c s="36" t="s">
        <v>435</v>
      </c>
      <c s="36" t="s">
        <v>157</v>
      </c>
      <c s="42" t="s">
        <v>852</v>
      </c>
      <c s="39"/>
      <c s="35"/>
      <c s="35">
        <f>G1198+H1198</f>
        <v>0</v>
      </c>
      <c s="170"/>
      <c s="218">
        <f>I1198+J1198</f>
        <v>0</v>
      </c>
      <c s="216"/>
      <c s="216">
        <f>K1198+L1198</f>
        <v>0</v>
      </c>
      <c s="216"/>
      <c s="219">
        <f>K1198+N1198</f>
        <v>0</v>
      </c>
      <c s="216"/>
      <c s="219">
        <f>M1198+P1198</f>
        <v>0</v>
      </c>
      <c s="216"/>
      <c s="219">
        <f>O1198+R1198</f>
        <v>0</v>
      </c>
      <c s="45"/>
      <c s="32"/>
      <c s="32"/>
    </row>
    <row r="1199" spans="1:22" s="33" customFormat="1" ht="13.5" hidden="1">
      <c r="A1199" s="292" t="s">
        <v>616</v>
      </c>
      <c s="36" t="s">
        <v>130</v>
      </c>
      <c s="36" t="s">
        <v>421</v>
      </c>
      <c s="36" t="s">
        <v>435</v>
      </c>
      <c s="36" t="s">
        <v>617</v>
      </c>
      <c s="42"/>
      <c s="39">
        <f t="shared" si="575" ref="G1199:O1199">G1202+G1200</f>
        <v>0</v>
      </c>
      <c s="35">
        <f t="shared" si="575"/>
        <v>0</v>
      </c>
      <c s="35">
        <f t="shared" si="575"/>
        <v>0</v>
      </c>
      <c s="170">
        <f t="shared" si="575"/>
        <v>0</v>
      </c>
      <c s="218">
        <f t="shared" si="575"/>
        <v>0</v>
      </c>
      <c s="216">
        <f>L1202+L1200</f>
        <v>0</v>
      </c>
      <c s="216">
        <f>M1202+M1200</f>
        <v>0</v>
      </c>
      <c s="216">
        <f t="shared" si="575"/>
        <v>0</v>
      </c>
      <c s="219">
        <f t="shared" si="575"/>
        <v>0</v>
      </c>
      <c s="216">
        <f>P1202+P1200</f>
        <v>0</v>
      </c>
      <c s="219">
        <f>Q1202+Q1200</f>
        <v>0</v>
      </c>
      <c s="216">
        <f>R1202+R1200</f>
        <v>0</v>
      </c>
      <c s="219">
        <f>S1202+S1200</f>
        <v>0</v>
      </c>
      <c s="45"/>
      <c s="32"/>
      <c s="32"/>
    </row>
    <row r="1200" spans="1:22" s="33" customFormat="1" ht="26.25" hidden="1">
      <c r="A1200" s="292" t="s">
        <v>158</v>
      </c>
      <c s="36" t="s">
        <v>130</v>
      </c>
      <c s="36" t="s">
        <v>421</v>
      </c>
      <c s="36" t="s">
        <v>435</v>
      </c>
      <c s="87" t="s">
        <v>159</v>
      </c>
      <c s="42"/>
      <c s="39">
        <f t="shared" si="576" ref="G1200:S1200">G1201</f>
        <v>0</v>
      </c>
      <c s="35">
        <f t="shared" si="576"/>
        <v>0</v>
      </c>
      <c s="35">
        <f t="shared" si="576"/>
        <v>0</v>
      </c>
      <c s="170">
        <f t="shared" si="576"/>
        <v>0</v>
      </c>
      <c s="218">
        <f t="shared" si="576"/>
        <v>0</v>
      </c>
      <c s="216">
        <f t="shared" si="576"/>
        <v>0</v>
      </c>
      <c s="216">
        <f t="shared" si="576"/>
        <v>0</v>
      </c>
      <c s="216">
        <f t="shared" si="576"/>
        <v>0</v>
      </c>
      <c s="219">
        <f t="shared" si="576"/>
        <v>0</v>
      </c>
      <c s="216">
        <f t="shared" si="576"/>
        <v>0</v>
      </c>
      <c s="219">
        <f t="shared" si="576"/>
        <v>0</v>
      </c>
      <c s="216">
        <f t="shared" si="576"/>
        <v>0</v>
      </c>
      <c s="219">
        <f t="shared" si="576"/>
        <v>0</v>
      </c>
      <c s="45"/>
      <c s="32"/>
      <c s="32"/>
    </row>
    <row r="1201" spans="1:22" s="33" customFormat="1" ht="13.5" hidden="1">
      <c r="A1201" s="292" t="s">
        <v>1058</v>
      </c>
      <c s="36" t="s">
        <v>130</v>
      </c>
      <c s="36" t="s">
        <v>421</v>
      </c>
      <c s="36" t="s">
        <v>435</v>
      </c>
      <c s="87" t="s">
        <v>159</v>
      </c>
      <c s="42" t="s">
        <v>1059</v>
      </c>
      <c s="39"/>
      <c s="35"/>
      <c s="35">
        <f>G1201+H1201</f>
        <v>0</v>
      </c>
      <c s="170"/>
      <c s="218">
        <f>I1201+J1201</f>
        <v>0</v>
      </c>
      <c s="216"/>
      <c s="216">
        <f>K1201+L1201</f>
        <v>0</v>
      </c>
      <c s="216"/>
      <c s="219">
        <f>K1201+N1201</f>
        <v>0</v>
      </c>
      <c s="216"/>
      <c s="219">
        <f>M1201+P1201</f>
        <v>0</v>
      </c>
      <c s="216"/>
      <c s="219">
        <f>O1201+R1201</f>
        <v>0</v>
      </c>
      <c s="45"/>
      <c s="32"/>
      <c s="32"/>
    </row>
    <row r="1202" spans="1:22" s="51" customFormat="1" ht="26.25" hidden="1">
      <c r="A1202" s="292" t="s">
        <v>232</v>
      </c>
      <c s="36" t="s">
        <v>130</v>
      </c>
      <c s="36" t="s">
        <v>421</v>
      </c>
      <c s="36" t="s">
        <v>435</v>
      </c>
      <c s="36" t="s">
        <v>233</v>
      </c>
      <c s="42"/>
      <c s="39">
        <f t="shared" si="577" ref="G1202:O1202">G1203+G1204</f>
        <v>0</v>
      </c>
      <c s="35">
        <f t="shared" si="577"/>
        <v>0</v>
      </c>
      <c s="35">
        <f t="shared" si="577"/>
        <v>0</v>
      </c>
      <c s="170">
        <f t="shared" si="577"/>
        <v>0</v>
      </c>
      <c s="218">
        <f t="shared" si="577"/>
        <v>0</v>
      </c>
      <c s="216">
        <f>L1203+L1204</f>
        <v>0</v>
      </c>
      <c s="216">
        <f>M1203+M1204</f>
        <v>0</v>
      </c>
      <c s="216">
        <f t="shared" si="577"/>
        <v>0</v>
      </c>
      <c s="219">
        <f t="shared" si="577"/>
        <v>0</v>
      </c>
      <c s="216">
        <f>P1203+P1204</f>
        <v>0</v>
      </c>
      <c s="219">
        <f>Q1203+Q1204</f>
        <v>0</v>
      </c>
      <c s="216">
        <f>R1203+R1204</f>
        <v>0</v>
      </c>
      <c s="219">
        <f>S1203+S1204</f>
        <v>0</v>
      </c>
      <c s="45"/>
      <c s="50"/>
      <c s="50"/>
    </row>
    <row r="1203" spans="1:22" s="33" customFormat="1" ht="13.5" hidden="1">
      <c r="A1203" s="292" t="s">
        <v>138</v>
      </c>
      <c s="36" t="s">
        <v>130</v>
      </c>
      <c s="36" t="s">
        <v>421</v>
      </c>
      <c s="36" t="s">
        <v>435</v>
      </c>
      <c s="36" t="s">
        <v>233</v>
      </c>
      <c s="42" t="s">
        <v>139</v>
      </c>
      <c s="39">
        <f>117628.6+(-117628.6)</f>
        <v>0</v>
      </c>
      <c s="35"/>
      <c s="35">
        <f>G1203+H1203</f>
        <v>0</v>
      </c>
      <c s="170"/>
      <c s="218">
        <f>I1203+J1203</f>
        <v>0</v>
      </c>
      <c s="216"/>
      <c s="216">
        <f>K1203+L1203</f>
        <v>0</v>
      </c>
      <c s="216"/>
      <c s="219">
        <f>K1203+N1203</f>
        <v>0</v>
      </c>
      <c s="216"/>
      <c s="219">
        <f>M1203+P1203</f>
        <v>0</v>
      </c>
      <c s="216"/>
      <c s="219">
        <f>O1203+R1203</f>
        <v>0</v>
      </c>
      <c s="45"/>
      <c s="32"/>
      <c s="32"/>
    </row>
    <row r="1204" spans="1:22" s="33" customFormat="1" ht="13.5" hidden="1">
      <c r="A1204" s="292" t="s">
        <v>1058</v>
      </c>
      <c s="36" t="s">
        <v>130</v>
      </c>
      <c s="36" t="s">
        <v>421</v>
      </c>
      <c s="36" t="s">
        <v>435</v>
      </c>
      <c s="36" t="s">
        <v>233</v>
      </c>
      <c s="42" t="s">
        <v>1059</v>
      </c>
      <c s="39">
        <f>336896.5+(-336896.5)</f>
        <v>0</v>
      </c>
      <c s="35"/>
      <c s="35">
        <f>G1204+H1204</f>
        <v>0</v>
      </c>
      <c s="170"/>
      <c s="218">
        <f>I1204+J1204</f>
        <v>0</v>
      </c>
      <c s="216"/>
      <c s="216">
        <f>K1204+L1204</f>
        <v>0</v>
      </c>
      <c s="216"/>
      <c s="219">
        <f>K1204+N1204</f>
        <v>0</v>
      </c>
      <c s="216"/>
      <c s="219">
        <f>M1204+P1204</f>
        <v>0</v>
      </c>
      <c s="216"/>
      <c s="219">
        <f>O1204+R1204</f>
        <v>0</v>
      </c>
      <c s="45"/>
      <c s="32"/>
      <c s="32"/>
    </row>
    <row r="1205" spans="1:22" s="33" customFormat="1" ht="13.5" hidden="1">
      <c r="A1205" s="291" t="s">
        <v>442</v>
      </c>
      <c s="34" t="s">
        <v>130</v>
      </c>
      <c s="34" t="s">
        <v>421</v>
      </c>
      <c s="34">
        <v>10</v>
      </c>
      <c s="34"/>
      <c s="38"/>
      <c s="39">
        <f t="shared" si="578" ref="G1205:S1207">G1206</f>
        <v>0</v>
      </c>
      <c s="35">
        <f t="shared" si="578"/>
        <v>0</v>
      </c>
      <c s="35">
        <f t="shared" si="578"/>
        <v>0</v>
      </c>
      <c s="170">
        <f t="shared" si="578"/>
        <v>0</v>
      </c>
      <c s="218">
        <f t="shared" si="578"/>
        <v>0</v>
      </c>
      <c s="216">
        <f t="shared" si="578"/>
        <v>0</v>
      </c>
      <c s="216">
        <f t="shared" si="578"/>
        <v>0</v>
      </c>
      <c s="216">
        <f t="shared" si="578"/>
        <v>0</v>
      </c>
      <c s="219">
        <f t="shared" si="578"/>
        <v>0</v>
      </c>
      <c s="216">
        <f t="shared" si="578"/>
        <v>0</v>
      </c>
      <c s="219">
        <f t="shared" si="578"/>
        <v>0</v>
      </c>
      <c s="216">
        <f t="shared" si="578"/>
        <v>0</v>
      </c>
      <c s="219">
        <f t="shared" si="578"/>
        <v>0</v>
      </c>
      <c s="45"/>
      <c s="32"/>
      <c s="32"/>
    </row>
    <row r="1206" spans="1:22" s="33" customFormat="1" ht="13.5" hidden="1">
      <c r="A1206" s="292" t="s">
        <v>234</v>
      </c>
      <c s="36" t="s">
        <v>130</v>
      </c>
      <c s="36" t="s">
        <v>421</v>
      </c>
      <c s="36">
        <v>10</v>
      </c>
      <c s="36" t="s">
        <v>235</v>
      </c>
      <c s="42"/>
      <c s="39">
        <f t="shared" si="578"/>
        <v>0</v>
      </c>
      <c s="35">
        <f t="shared" si="578"/>
        <v>0</v>
      </c>
      <c s="35">
        <f t="shared" si="578"/>
        <v>0</v>
      </c>
      <c s="170">
        <f t="shared" si="578"/>
        <v>0</v>
      </c>
      <c s="218">
        <f t="shared" si="578"/>
        <v>0</v>
      </c>
      <c s="216">
        <f t="shared" si="578"/>
        <v>0</v>
      </c>
      <c s="216">
        <f t="shared" si="578"/>
        <v>0</v>
      </c>
      <c s="216">
        <f t="shared" si="578"/>
        <v>0</v>
      </c>
      <c s="219">
        <f t="shared" si="578"/>
        <v>0</v>
      </c>
      <c s="216">
        <f t="shared" si="578"/>
        <v>0</v>
      </c>
      <c s="219">
        <f t="shared" si="578"/>
        <v>0</v>
      </c>
      <c s="216">
        <f t="shared" si="578"/>
        <v>0</v>
      </c>
      <c s="219">
        <f t="shared" si="578"/>
        <v>0</v>
      </c>
      <c s="45"/>
      <c s="32"/>
      <c s="32"/>
    </row>
    <row r="1207" spans="1:22" s="33" customFormat="1" ht="13.5" hidden="1">
      <c r="A1207" s="292" t="s">
        <v>849</v>
      </c>
      <c s="36" t="s">
        <v>130</v>
      </c>
      <c s="36" t="s">
        <v>421</v>
      </c>
      <c s="36" t="s">
        <v>437</v>
      </c>
      <c s="36" t="s">
        <v>236</v>
      </c>
      <c s="42"/>
      <c s="39">
        <f t="shared" si="578"/>
        <v>0</v>
      </c>
      <c s="35">
        <f t="shared" si="578"/>
        <v>0</v>
      </c>
      <c s="35">
        <f t="shared" si="578"/>
        <v>0</v>
      </c>
      <c s="170">
        <f t="shared" si="578"/>
        <v>0</v>
      </c>
      <c s="218">
        <f t="shared" si="578"/>
        <v>0</v>
      </c>
      <c s="216">
        <f t="shared" si="578"/>
        <v>0</v>
      </c>
      <c s="216">
        <f t="shared" si="578"/>
        <v>0</v>
      </c>
      <c s="216">
        <f t="shared" si="578"/>
        <v>0</v>
      </c>
      <c s="219">
        <f t="shared" si="578"/>
        <v>0</v>
      </c>
      <c s="216">
        <f t="shared" si="578"/>
        <v>0</v>
      </c>
      <c s="219">
        <f t="shared" si="578"/>
        <v>0</v>
      </c>
      <c s="216">
        <f t="shared" si="578"/>
        <v>0</v>
      </c>
      <c s="219">
        <f t="shared" si="578"/>
        <v>0</v>
      </c>
      <c s="45"/>
      <c s="32"/>
      <c s="32"/>
    </row>
    <row r="1208" spans="1:22" s="33" customFormat="1" ht="26.25" hidden="1">
      <c r="A1208" s="292" t="s">
        <v>805</v>
      </c>
      <c s="36" t="s">
        <v>130</v>
      </c>
      <c s="36" t="s">
        <v>421</v>
      </c>
      <c s="36" t="s">
        <v>437</v>
      </c>
      <c s="36" t="s">
        <v>237</v>
      </c>
      <c s="42" t="s">
        <v>852</v>
      </c>
      <c s="39"/>
      <c s="35"/>
      <c s="35">
        <f>G1208+H1208</f>
        <v>0</v>
      </c>
      <c s="170"/>
      <c s="218">
        <f>I1208+J1208</f>
        <v>0</v>
      </c>
      <c s="216"/>
      <c s="216">
        <f>K1208+L1208</f>
        <v>0</v>
      </c>
      <c s="216"/>
      <c s="219">
        <f>K1208+N1208</f>
        <v>0</v>
      </c>
      <c s="216"/>
      <c s="219">
        <f>M1208+P1208</f>
        <v>0</v>
      </c>
      <c s="216"/>
      <c s="219">
        <f>O1208+R1208</f>
        <v>0</v>
      </c>
      <c s="45"/>
      <c s="32"/>
      <c s="32"/>
    </row>
    <row r="1209" spans="1:22" s="33" customFormat="1" ht="13.5" hidden="1">
      <c r="A1209" s="291" t="s">
        <v>443</v>
      </c>
      <c s="34" t="s">
        <v>130</v>
      </c>
      <c s="34" t="s">
        <v>421</v>
      </c>
      <c s="34">
        <v>12</v>
      </c>
      <c s="34"/>
      <c s="38"/>
      <c s="39">
        <f t="shared" si="579" ref="G1209:O1209">G1210+G1214</f>
        <v>0</v>
      </c>
      <c s="35">
        <f t="shared" si="579"/>
        <v>0</v>
      </c>
      <c s="35">
        <f t="shared" si="579"/>
        <v>0</v>
      </c>
      <c s="170">
        <f t="shared" si="579"/>
        <v>0</v>
      </c>
      <c s="218">
        <f t="shared" si="579"/>
        <v>0</v>
      </c>
      <c s="216">
        <f>L1210+L1214</f>
        <v>0</v>
      </c>
      <c s="216">
        <f>M1210+M1214</f>
        <v>0</v>
      </c>
      <c s="216">
        <f t="shared" si="579"/>
        <v>0</v>
      </c>
      <c s="219">
        <f t="shared" si="579"/>
        <v>0</v>
      </c>
      <c s="216">
        <f>P1210+P1214</f>
        <v>0</v>
      </c>
      <c s="219">
        <f>Q1210+Q1214</f>
        <v>0</v>
      </c>
      <c s="216">
        <f>R1210+R1214</f>
        <v>0</v>
      </c>
      <c s="219">
        <f>S1210+S1214</f>
        <v>0</v>
      </c>
      <c s="45"/>
      <c s="32"/>
      <c s="32"/>
    </row>
    <row r="1210" spans="1:22" s="33" customFormat="1" ht="39" hidden="1">
      <c r="A1210" s="292" t="s">
        <v>975</v>
      </c>
      <c s="36" t="s">
        <v>130</v>
      </c>
      <c s="36" t="s">
        <v>421</v>
      </c>
      <c s="36">
        <v>12</v>
      </c>
      <c s="49" t="s">
        <v>15</v>
      </c>
      <c s="42"/>
      <c s="39">
        <f t="shared" si="580" ref="G1210:S1210">G1211</f>
        <v>0</v>
      </c>
      <c s="35">
        <f t="shared" si="580"/>
        <v>0</v>
      </c>
      <c s="35">
        <f t="shared" si="580"/>
        <v>0</v>
      </c>
      <c s="170">
        <f t="shared" si="580"/>
        <v>0</v>
      </c>
      <c s="218">
        <f t="shared" si="580"/>
        <v>0</v>
      </c>
      <c s="216">
        <f t="shared" si="580"/>
        <v>0</v>
      </c>
      <c s="216">
        <f t="shared" si="580"/>
        <v>0</v>
      </c>
      <c s="216">
        <f t="shared" si="580"/>
        <v>0</v>
      </c>
      <c s="219">
        <f t="shared" si="580"/>
        <v>0</v>
      </c>
      <c s="216">
        <f t="shared" si="580"/>
        <v>0</v>
      </c>
      <c s="219">
        <f t="shared" si="580"/>
        <v>0</v>
      </c>
      <c s="216">
        <f t="shared" si="580"/>
        <v>0</v>
      </c>
      <c s="219">
        <f t="shared" si="580"/>
        <v>0</v>
      </c>
      <c s="45"/>
      <c s="32"/>
      <c s="32"/>
    </row>
    <row r="1211" spans="1:22" s="33" customFormat="1" ht="13.5" hidden="1">
      <c r="A1211" s="292" t="s">
        <v>16</v>
      </c>
      <c s="36" t="s">
        <v>130</v>
      </c>
      <c s="36" t="s">
        <v>421</v>
      </c>
      <c s="36">
        <v>12</v>
      </c>
      <c s="49" t="s">
        <v>17</v>
      </c>
      <c s="42"/>
      <c s="44">
        <f t="shared" si="581" ref="G1211:O1211">G1212+G1213</f>
        <v>0</v>
      </c>
      <c s="37">
        <f t="shared" si="581"/>
        <v>0</v>
      </c>
      <c s="37">
        <f t="shared" si="581"/>
        <v>0</v>
      </c>
      <c s="173">
        <f t="shared" si="581"/>
        <v>0</v>
      </c>
      <c s="222">
        <f t="shared" si="581"/>
        <v>0</v>
      </c>
      <c s="220">
        <f>L1212+L1213</f>
        <v>0</v>
      </c>
      <c s="220">
        <f>M1212+M1213</f>
        <v>0</v>
      </c>
      <c s="220">
        <f t="shared" si="581"/>
        <v>0</v>
      </c>
      <c s="223">
        <f t="shared" si="581"/>
        <v>0</v>
      </c>
      <c s="220">
        <f>P1212+P1213</f>
        <v>0</v>
      </c>
      <c s="223">
        <f>Q1212+Q1213</f>
        <v>0</v>
      </c>
      <c s="220">
        <f>R1212+R1213</f>
        <v>0</v>
      </c>
      <c s="223">
        <f>S1212+S1213</f>
        <v>0</v>
      </c>
      <c s="45"/>
      <c s="32"/>
      <c s="32"/>
    </row>
    <row r="1212" spans="1:22" s="33" customFormat="1" ht="13.5" hidden="1">
      <c r="A1212" s="292" t="s">
        <v>590</v>
      </c>
      <c s="36" t="s">
        <v>130</v>
      </c>
      <c s="36" t="s">
        <v>421</v>
      </c>
      <c s="36">
        <v>12</v>
      </c>
      <c s="49" t="s">
        <v>17</v>
      </c>
      <c s="42" t="s">
        <v>591</v>
      </c>
      <c s="39"/>
      <c s="35"/>
      <c s="35">
        <f>G1212+H1212</f>
        <v>0</v>
      </c>
      <c s="170"/>
      <c s="218">
        <f>I1212+J1212</f>
        <v>0</v>
      </c>
      <c s="216"/>
      <c s="216">
        <f>K1212+L1212</f>
        <v>0</v>
      </c>
      <c s="216"/>
      <c s="219">
        <f>K1212+N1212</f>
        <v>0</v>
      </c>
      <c s="216"/>
      <c s="219">
        <f>M1212+P1212</f>
        <v>0</v>
      </c>
      <c s="216"/>
      <c s="219">
        <f>O1212+R1212</f>
        <v>0</v>
      </c>
      <c s="45"/>
      <c s="32"/>
      <c s="32"/>
    </row>
    <row r="1213" spans="1:22" s="33" customFormat="1" ht="13.5" hidden="1">
      <c r="A1213" s="292" t="s">
        <v>853</v>
      </c>
      <c s="36" t="s">
        <v>130</v>
      </c>
      <c s="36" t="s">
        <v>421</v>
      </c>
      <c s="36">
        <v>12</v>
      </c>
      <c s="49" t="s">
        <v>17</v>
      </c>
      <c s="42" t="s">
        <v>854</v>
      </c>
      <c s="39"/>
      <c s="35"/>
      <c s="35">
        <f>G1213+H1213</f>
        <v>0</v>
      </c>
      <c s="170"/>
      <c s="218">
        <f>I1213+J1213</f>
        <v>0</v>
      </c>
      <c s="216"/>
      <c s="216">
        <f>K1213+L1213</f>
        <v>0</v>
      </c>
      <c s="216"/>
      <c s="219">
        <f>K1213+N1213</f>
        <v>0</v>
      </c>
      <c s="216"/>
      <c s="219">
        <f>M1213+P1213</f>
        <v>0</v>
      </c>
      <c s="216"/>
      <c s="219">
        <f>O1213+R1213</f>
        <v>0</v>
      </c>
      <c s="45"/>
      <c s="32"/>
      <c s="32"/>
    </row>
    <row r="1214" spans="1:22" s="33" customFormat="1" ht="26.25" hidden="1">
      <c r="A1214" s="292" t="s">
        <v>134</v>
      </c>
      <c s="36" t="s">
        <v>130</v>
      </c>
      <c s="36" t="s">
        <v>421</v>
      </c>
      <c s="36" t="s">
        <v>430</v>
      </c>
      <c s="36" t="s">
        <v>135</v>
      </c>
      <c s="42"/>
      <c s="39">
        <f t="shared" si="582" ref="G1214:S1214">G1215</f>
        <v>0</v>
      </c>
      <c s="35">
        <f t="shared" si="582"/>
        <v>0</v>
      </c>
      <c s="35">
        <f t="shared" si="582"/>
        <v>0</v>
      </c>
      <c s="170">
        <f t="shared" si="582"/>
        <v>0</v>
      </c>
      <c s="218">
        <f t="shared" si="582"/>
        <v>0</v>
      </c>
      <c s="216">
        <f t="shared" si="582"/>
        <v>0</v>
      </c>
      <c s="216">
        <f t="shared" si="582"/>
        <v>0</v>
      </c>
      <c s="216">
        <f t="shared" si="582"/>
        <v>0</v>
      </c>
      <c s="219">
        <f t="shared" si="582"/>
        <v>0</v>
      </c>
      <c s="216">
        <f t="shared" si="582"/>
        <v>0</v>
      </c>
      <c s="219">
        <f t="shared" si="582"/>
        <v>0</v>
      </c>
      <c s="216">
        <f t="shared" si="582"/>
        <v>0</v>
      </c>
      <c s="219">
        <f t="shared" si="582"/>
        <v>0</v>
      </c>
      <c s="45"/>
      <c s="32"/>
      <c s="32"/>
    </row>
    <row r="1215" spans="1:22" s="33" customFormat="1" ht="26.25" hidden="1">
      <c r="A1215" s="292" t="s">
        <v>136</v>
      </c>
      <c s="36" t="s">
        <v>130</v>
      </c>
      <c s="36" t="s">
        <v>421</v>
      </c>
      <c s="36" t="s">
        <v>430</v>
      </c>
      <c s="36" t="s">
        <v>137</v>
      </c>
      <c s="42"/>
      <c s="39">
        <f t="shared" si="583" ref="G1215:O1215">G1216+G1217</f>
        <v>0</v>
      </c>
      <c s="35">
        <f t="shared" si="583"/>
        <v>0</v>
      </c>
      <c s="35">
        <f t="shared" si="583"/>
        <v>0</v>
      </c>
      <c s="170">
        <f t="shared" si="583"/>
        <v>0</v>
      </c>
      <c s="218">
        <f t="shared" si="583"/>
        <v>0</v>
      </c>
      <c s="216">
        <f>L1216+L1217</f>
        <v>0</v>
      </c>
      <c s="216">
        <f>M1216+M1217</f>
        <v>0</v>
      </c>
      <c s="216">
        <f t="shared" si="583"/>
        <v>0</v>
      </c>
      <c s="219">
        <f t="shared" si="583"/>
        <v>0</v>
      </c>
      <c s="216">
        <f>P1216+P1217</f>
        <v>0</v>
      </c>
      <c s="219">
        <f>Q1216+Q1217</f>
        <v>0</v>
      </c>
      <c s="216">
        <f>R1216+R1217</f>
        <v>0</v>
      </c>
      <c s="219">
        <f>S1216+S1217</f>
        <v>0</v>
      </c>
      <c s="45"/>
      <c s="32"/>
      <c s="32"/>
    </row>
    <row r="1216" spans="1:22" s="33" customFormat="1" ht="13.5" hidden="1">
      <c r="A1216" s="292" t="s">
        <v>590</v>
      </c>
      <c s="36" t="s">
        <v>130</v>
      </c>
      <c s="36" t="s">
        <v>421</v>
      </c>
      <c s="36" t="s">
        <v>430</v>
      </c>
      <c s="36" t="s">
        <v>137</v>
      </c>
      <c s="42" t="s">
        <v>139</v>
      </c>
      <c s="39"/>
      <c s="35"/>
      <c s="35">
        <f>G1216+H1216</f>
        <v>0</v>
      </c>
      <c s="170"/>
      <c s="218">
        <f>I1216+J1216</f>
        <v>0</v>
      </c>
      <c s="216"/>
      <c s="216">
        <f>K1216+L1216</f>
        <v>0</v>
      </c>
      <c s="216"/>
      <c s="219">
        <f>K1216+N1216</f>
        <v>0</v>
      </c>
      <c s="216"/>
      <c s="219">
        <f>M1216+P1216</f>
        <v>0</v>
      </c>
      <c s="216"/>
      <c s="219">
        <f>O1216+R1216</f>
        <v>0</v>
      </c>
      <c s="45"/>
      <c s="32"/>
      <c s="32"/>
    </row>
    <row r="1217" spans="1:22" s="33" customFormat="1" ht="13.5" hidden="1">
      <c r="A1217" s="292" t="s">
        <v>238</v>
      </c>
      <c s="36" t="s">
        <v>130</v>
      </c>
      <c s="36" t="s">
        <v>421</v>
      </c>
      <c s="36" t="s">
        <v>430</v>
      </c>
      <c s="36" t="s">
        <v>137</v>
      </c>
      <c s="42" t="s">
        <v>239</v>
      </c>
      <c s="39"/>
      <c s="35"/>
      <c s="35">
        <f>G1217+H1217</f>
        <v>0</v>
      </c>
      <c s="170"/>
      <c s="218">
        <f>I1217+J1217</f>
        <v>0</v>
      </c>
      <c s="216"/>
      <c s="216">
        <f>K1217+L1217</f>
        <v>0</v>
      </c>
      <c s="216"/>
      <c s="219">
        <f>K1217+N1217</f>
        <v>0</v>
      </c>
      <c s="216"/>
      <c s="219">
        <f>M1217+P1217</f>
        <v>0</v>
      </c>
      <c s="216"/>
      <c s="219">
        <f>O1217+R1217</f>
        <v>0</v>
      </c>
      <c s="45"/>
      <c s="32"/>
      <c s="32"/>
    </row>
    <row r="1218" spans="1:22" s="33" customFormat="1" ht="13.5" hidden="1">
      <c r="A1218" s="291" t="s">
        <v>935</v>
      </c>
      <c s="34" t="s">
        <v>130</v>
      </c>
      <c s="34" t="s">
        <v>423</v>
      </c>
      <c s="34"/>
      <c s="34"/>
      <c s="38"/>
      <c s="44">
        <f t="shared" si="584" ref="G1218:O1218">G1219+G1223</f>
        <v>0</v>
      </c>
      <c s="37">
        <f t="shared" si="584"/>
        <v>0</v>
      </c>
      <c s="37">
        <f t="shared" si="584"/>
        <v>0</v>
      </c>
      <c s="173">
        <f t="shared" si="584"/>
        <v>0</v>
      </c>
      <c s="222">
        <f t="shared" si="584"/>
        <v>0</v>
      </c>
      <c s="220">
        <f>L1219+L1223</f>
        <v>0</v>
      </c>
      <c s="220">
        <f>M1219+M1223</f>
        <v>0</v>
      </c>
      <c s="220">
        <f t="shared" si="584"/>
        <v>0</v>
      </c>
      <c s="223">
        <f t="shared" si="584"/>
        <v>0</v>
      </c>
      <c s="220">
        <f>P1219+P1223</f>
        <v>0</v>
      </c>
      <c s="223">
        <f>Q1219+Q1223</f>
        <v>0</v>
      </c>
      <c s="220">
        <f>R1219+R1223</f>
        <v>0</v>
      </c>
      <c s="223">
        <f>S1219+S1223</f>
        <v>0</v>
      </c>
      <c s="45"/>
      <c s="32"/>
      <c s="32"/>
    </row>
    <row r="1219" spans="1:22" s="33" customFormat="1" ht="13.5" hidden="1">
      <c r="A1219" s="291" t="s">
        <v>445</v>
      </c>
      <c s="34" t="s">
        <v>130</v>
      </c>
      <c s="34" t="s">
        <v>423</v>
      </c>
      <c s="34" t="s">
        <v>417</v>
      </c>
      <c s="34"/>
      <c s="38"/>
      <c s="44">
        <f t="shared" si="585" ref="G1219:S1219">G1220</f>
        <v>0</v>
      </c>
      <c s="37">
        <f t="shared" si="585"/>
        <v>0</v>
      </c>
      <c s="37">
        <f t="shared" si="585"/>
        <v>0</v>
      </c>
      <c s="173">
        <f t="shared" si="585"/>
        <v>0</v>
      </c>
      <c s="222">
        <f t="shared" si="585"/>
        <v>0</v>
      </c>
      <c s="220">
        <f t="shared" si="585"/>
        <v>0</v>
      </c>
      <c s="220">
        <f t="shared" si="585"/>
        <v>0</v>
      </c>
      <c s="220">
        <f t="shared" si="585"/>
        <v>0</v>
      </c>
      <c s="223">
        <f t="shared" si="585"/>
        <v>0</v>
      </c>
      <c s="220">
        <f t="shared" si="585"/>
        <v>0</v>
      </c>
      <c s="223">
        <f t="shared" si="585"/>
        <v>0</v>
      </c>
      <c s="220">
        <f t="shared" si="585"/>
        <v>0</v>
      </c>
      <c s="223">
        <f t="shared" si="585"/>
        <v>0</v>
      </c>
      <c s="45"/>
      <c s="32"/>
      <c s="32"/>
    </row>
    <row r="1220" spans="1:22" s="33" customFormat="1" ht="26.25" hidden="1">
      <c r="A1220" s="292" t="s">
        <v>134</v>
      </c>
      <c s="36" t="s">
        <v>130</v>
      </c>
      <c s="36" t="s">
        <v>423</v>
      </c>
      <c s="36" t="s">
        <v>417</v>
      </c>
      <c s="36" t="s">
        <v>240</v>
      </c>
      <c s="42"/>
      <c s="39">
        <f t="shared" si="586" ref="G1220:S1221">G1221</f>
        <v>0</v>
      </c>
      <c s="35">
        <f t="shared" si="586"/>
        <v>0</v>
      </c>
      <c s="35">
        <f t="shared" si="586"/>
        <v>0</v>
      </c>
      <c s="170">
        <f t="shared" si="586"/>
        <v>0</v>
      </c>
      <c s="218">
        <f t="shared" si="586"/>
        <v>0</v>
      </c>
      <c s="216">
        <f t="shared" si="586"/>
        <v>0</v>
      </c>
      <c s="216">
        <f t="shared" si="586"/>
        <v>0</v>
      </c>
      <c s="216">
        <f t="shared" si="586"/>
        <v>0</v>
      </c>
      <c s="219">
        <f t="shared" si="586"/>
        <v>0</v>
      </c>
      <c s="216">
        <f t="shared" si="586"/>
        <v>0</v>
      </c>
      <c s="219">
        <f t="shared" si="586"/>
        <v>0</v>
      </c>
      <c s="216">
        <f t="shared" si="586"/>
        <v>0</v>
      </c>
      <c s="219">
        <f t="shared" si="586"/>
        <v>0</v>
      </c>
      <c s="45"/>
      <c s="32"/>
      <c s="32"/>
    </row>
    <row r="1221" spans="1:22" s="33" customFormat="1" ht="26.25" hidden="1">
      <c r="A1221" s="292" t="s">
        <v>241</v>
      </c>
      <c s="36" t="s">
        <v>130</v>
      </c>
      <c s="36" t="s">
        <v>423</v>
      </c>
      <c s="36" t="s">
        <v>417</v>
      </c>
      <c s="36" t="s">
        <v>242</v>
      </c>
      <c s="42"/>
      <c s="44">
        <f t="shared" si="586"/>
        <v>0</v>
      </c>
      <c s="37">
        <f t="shared" si="586"/>
        <v>0</v>
      </c>
      <c s="37">
        <f t="shared" si="586"/>
        <v>0</v>
      </c>
      <c s="173">
        <f t="shared" si="586"/>
        <v>0</v>
      </c>
      <c s="222">
        <f t="shared" si="586"/>
        <v>0</v>
      </c>
      <c s="220">
        <f t="shared" si="586"/>
        <v>0</v>
      </c>
      <c s="220">
        <f t="shared" si="586"/>
        <v>0</v>
      </c>
      <c s="220">
        <f t="shared" si="586"/>
        <v>0</v>
      </c>
      <c s="223">
        <f t="shared" si="586"/>
        <v>0</v>
      </c>
      <c s="220">
        <f t="shared" si="586"/>
        <v>0</v>
      </c>
      <c s="223">
        <f t="shared" si="586"/>
        <v>0</v>
      </c>
      <c s="220">
        <f t="shared" si="586"/>
        <v>0</v>
      </c>
      <c s="223">
        <f t="shared" si="586"/>
        <v>0</v>
      </c>
      <c s="45"/>
      <c s="32"/>
      <c s="32"/>
    </row>
    <row r="1222" spans="1:22" s="33" customFormat="1" ht="13.5" hidden="1">
      <c r="A1222" s="292" t="s">
        <v>138</v>
      </c>
      <c s="36" t="s">
        <v>130</v>
      </c>
      <c s="36" t="s">
        <v>423</v>
      </c>
      <c s="36" t="s">
        <v>417</v>
      </c>
      <c s="36" t="s">
        <v>137</v>
      </c>
      <c s="42" t="s">
        <v>139</v>
      </c>
      <c s="39"/>
      <c s="35"/>
      <c s="35">
        <f>G1222+H1222</f>
        <v>0</v>
      </c>
      <c s="170"/>
      <c s="218">
        <f>I1222+J1222</f>
        <v>0</v>
      </c>
      <c s="216"/>
      <c s="216">
        <f>K1222+L1222</f>
        <v>0</v>
      </c>
      <c s="216"/>
      <c s="219">
        <f>K1222+N1222</f>
        <v>0</v>
      </c>
      <c s="216"/>
      <c s="219">
        <f>M1222+P1222</f>
        <v>0</v>
      </c>
      <c s="216"/>
      <c s="219">
        <f>O1222+R1222</f>
        <v>0</v>
      </c>
      <c s="45"/>
      <c s="32"/>
      <c s="32"/>
    </row>
    <row r="1223" spans="1:22" s="33" customFormat="1" ht="13.5" hidden="1">
      <c r="A1223" s="291" t="s">
        <v>447</v>
      </c>
      <c s="34" t="s">
        <v>130</v>
      </c>
      <c s="34" t="s">
        <v>423</v>
      </c>
      <c s="34" t="s">
        <v>423</v>
      </c>
      <c s="34"/>
      <c s="38"/>
      <c s="39">
        <f t="shared" si="587" ref="G1223:S1223">G1224</f>
        <v>0</v>
      </c>
      <c s="35">
        <f t="shared" si="587"/>
        <v>0</v>
      </c>
      <c s="35">
        <f t="shared" si="587"/>
        <v>0</v>
      </c>
      <c s="170">
        <f t="shared" si="587"/>
        <v>0</v>
      </c>
      <c s="218">
        <f t="shared" si="587"/>
        <v>0</v>
      </c>
      <c s="216">
        <f t="shared" si="587"/>
        <v>0</v>
      </c>
      <c s="216">
        <f t="shared" si="587"/>
        <v>0</v>
      </c>
      <c s="216">
        <f t="shared" si="587"/>
        <v>0</v>
      </c>
      <c s="219">
        <f t="shared" si="587"/>
        <v>0</v>
      </c>
      <c s="216">
        <f t="shared" si="587"/>
        <v>0</v>
      </c>
      <c s="219">
        <f t="shared" si="587"/>
        <v>0</v>
      </c>
      <c s="216">
        <f t="shared" si="587"/>
        <v>0</v>
      </c>
      <c s="219">
        <f t="shared" si="587"/>
        <v>0</v>
      </c>
      <c s="45"/>
      <c s="32"/>
      <c s="32"/>
    </row>
    <row r="1224" spans="1:22" s="33" customFormat="1" ht="13.5" hidden="1">
      <c r="A1224" s="292" t="s">
        <v>616</v>
      </c>
      <c s="36" t="s">
        <v>130</v>
      </c>
      <c s="36" t="s">
        <v>423</v>
      </c>
      <c s="36" t="s">
        <v>423</v>
      </c>
      <c s="36" t="s">
        <v>617</v>
      </c>
      <c s="42"/>
      <c s="39"/>
      <c s="35"/>
      <c s="35">
        <f>525-525</f>
        <v>0</v>
      </c>
      <c s="170"/>
      <c s="218">
        <f>525-525</f>
        <v>0</v>
      </c>
      <c s="216"/>
      <c s="216">
        <f>525-525</f>
        <v>0</v>
      </c>
      <c s="216"/>
      <c s="219">
        <f>525-525</f>
        <v>0</v>
      </c>
      <c s="216"/>
      <c s="219">
        <f>525-525</f>
        <v>0</v>
      </c>
      <c s="216"/>
      <c s="219">
        <f>525-525</f>
        <v>0</v>
      </c>
      <c s="45"/>
      <c s="32"/>
      <c s="32"/>
    </row>
    <row r="1225" spans="1:22" s="33" customFormat="1" ht="13.5" hidden="1">
      <c r="A1225" s="291" t="s">
        <v>844</v>
      </c>
      <c s="34" t="s">
        <v>130</v>
      </c>
      <c s="34" t="s">
        <v>427</v>
      </c>
      <c s="34"/>
      <c s="34"/>
      <c s="38"/>
      <c s="44">
        <f t="shared" si="588" ref="G1225:O1225">G1234+G1226</f>
        <v>0</v>
      </c>
      <c s="37">
        <f t="shared" si="588"/>
        <v>0</v>
      </c>
      <c s="37">
        <f t="shared" si="588"/>
        <v>0</v>
      </c>
      <c s="173">
        <f t="shared" si="588"/>
        <v>0</v>
      </c>
      <c s="222">
        <f t="shared" si="588"/>
        <v>0</v>
      </c>
      <c s="220">
        <f>L1234+L1226</f>
        <v>0</v>
      </c>
      <c s="220">
        <f>M1234+M1226</f>
        <v>0</v>
      </c>
      <c s="220">
        <f t="shared" si="588"/>
        <v>0</v>
      </c>
      <c s="223">
        <f t="shared" si="588"/>
        <v>0</v>
      </c>
      <c s="220">
        <f>P1234+P1226</f>
        <v>0</v>
      </c>
      <c s="223">
        <f>Q1234+Q1226</f>
        <v>0</v>
      </c>
      <c s="220">
        <f>R1234+R1226</f>
        <v>0</v>
      </c>
      <c s="223">
        <f>S1234+S1226</f>
        <v>0</v>
      </c>
      <c s="45"/>
      <c s="32"/>
      <c s="32"/>
    </row>
    <row r="1226" spans="1:22" s="33" customFormat="1" ht="13.5" hidden="1">
      <c r="A1226" s="291" t="s">
        <v>448</v>
      </c>
      <c s="34" t="s">
        <v>130</v>
      </c>
      <c s="34" t="s">
        <v>427</v>
      </c>
      <c s="34" t="s">
        <v>417</v>
      </c>
      <c s="34"/>
      <c s="38"/>
      <c s="44">
        <f t="shared" si="589" ref="G1226:O1226">G1227+G1231</f>
        <v>0</v>
      </c>
      <c s="37">
        <f t="shared" si="589"/>
        <v>0</v>
      </c>
      <c s="37">
        <f t="shared" si="589"/>
        <v>0</v>
      </c>
      <c s="173">
        <f t="shared" si="589"/>
        <v>0</v>
      </c>
      <c s="222">
        <f t="shared" si="589"/>
        <v>0</v>
      </c>
      <c s="220">
        <f>L1227+L1231</f>
        <v>0</v>
      </c>
      <c s="220">
        <f>M1227+M1231</f>
        <v>0</v>
      </c>
      <c s="220">
        <f t="shared" si="589"/>
        <v>0</v>
      </c>
      <c s="223">
        <f t="shared" si="589"/>
        <v>0</v>
      </c>
      <c s="220">
        <f>P1227+P1231</f>
        <v>0</v>
      </c>
      <c s="223">
        <f>Q1227+Q1231</f>
        <v>0</v>
      </c>
      <c s="220">
        <f>R1227+R1231</f>
        <v>0</v>
      </c>
      <c s="223">
        <f>S1227+S1231</f>
        <v>0</v>
      </c>
      <c s="45"/>
      <c s="32"/>
      <c s="32"/>
    </row>
    <row r="1227" spans="1:22" s="33" customFormat="1" ht="26.25" hidden="1">
      <c r="A1227" s="292" t="s">
        <v>134</v>
      </c>
      <c s="36" t="s">
        <v>130</v>
      </c>
      <c s="36" t="s">
        <v>427</v>
      </c>
      <c s="36" t="s">
        <v>417</v>
      </c>
      <c s="36" t="s">
        <v>240</v>
      </c>
      <c s="42"/>
      <c s="39">
        <f t="shared" si="590" ref="G1227:S1227">G1228</f>
        <v>0</v>
      </c>
      <c s="35">
        <f t="shared" si="590"/>
        <v>0</v>
      </c>
      <c s="35">
        <f t="shared" si="590"/>
        <v>0</v>
      </c>
      <c s="170">
        <f t="shared" si="590"/>
        <v>0</v>
      </c>
      <c s="218">
        <f t="shared" si="590"/>
        <v>0</v>
      </c>
      <c s="216">
        <f t="shared" si="590"/>
        <v>0</v>
      </c>
      <c s="216">
        <f t="shared" si="590"/>
        <v>0</v>
      </c>
      <c s="216">
        <f t="shared" si="590"/>
        <v>0</v>
      </c>
      <c s="219">
        <f t="shared" si="590"/>
        <v>0</v>
      </c>
      <c s="216">
        <f t="shared" si="590"/>
        <v>0</v>
      </c>
      <c s="219">
        <f t="shared" si="590"/>
        <v>0</v>
      </c>
      <c s="216">
        <f t="shared" si="590"/>
        <v>0</v>
      </c>
      <c s="219">
        <f t="shared" si="590"/>
        <v>0</v>
      </c>
      <c s="45"/>
      <c s="32"/>
      <c s="32"/>
    </row>
    <row r="1228" spans="1:22" s="33" customFormat="1" ht="26.25" hidden="1">
      <c r="A1228" s="292" t="s">
        <v>241</v>
      </c>
      <c s="36" t="s">
        <v>130</v>
      </c>
      <c s="36" t="s">
        <v>427</v>
      </c>
      <c s="36" t="s">
        <v>417</v>
      </c>
      <c s="36" t="s">
        <v>242</v>
      </c>
      <c s="42"/>
      <c s="39">
        <f t="shared" si="591" ref="G1228:O1228">G1229+G1230</f>
        <v>0</v>
      </c>
      <c s="35">
        <f t="shared" si="591"/>
        <v>0</v>
      </c>
      <c s="35">
        <f t="shared" si="591"/>
        <v>0</v>
      </c>
      <c s="170">
        <f t="shared" si="591"/>
        <v>0</v>
      </c>
      <c s="218">
        <f t="shared" si="591"/>
        <v>0</v>
      </c>
      <c s="216">
        <f>L1229+L1230</f>
        <v>0</v>
      </c>
      <c s="216">
        <f>M1229+M1230</f>
        <v>0</v>
      </c>
      <c s="216">
        <f t="shared" si="591"/>
        <v>0</v>
      </c>
      <c s="219">
        <f t="shared" si="591"/>
        <v>0</v>
      </c>
      <c s="216">
        <f>P1229+P1230</f>
        <v>0</v>
      </c>
      <c s="219">
        <f>Q1229+Q1230</f>
        <v>0</v>
      </c>
      <c s="216">
        <f>R1229+R1230</f>
        <v>0</v>
      </c>
      <c s="219">
        <f>S1229+S1230</f>
        <v>0</v>
      </c>
      <c s="45"/>
      <c s="32"/>
      <c s="32"/>
    </row>
    <row r="1229" spans="1:22" s="33" customFormat="1" ht="13.5" hidden="1">
      <c r="A1229" s="292" t="s">
        <v>138</v>
      </c>
      <c s="36" t="s">
        <v>130</v>
      </c>
      <c s="36" t="s">
        <v>427</v>
      </c>
      <c s="36" t="s">
        <v>417</v>
      </c>
      <c s="36" t="s">
        <v>137</v>
      </c>
      <c s="42" t="s">
        <v>139</v>
      </c>
      <c s="39"/>
      <c s="35"/>
      <c s="35">
        <f>G1229+H1229</f>
        <v>0</v>
      </c>
      <c s="170"/>
      <c s="218">
        <f>I1229+J1229</f>
        <v>0</v>
      </c>
      <c s="216"/>
      <c s="216">
        <f>K1229+L1229</f>
        <v>0</v>
      </c>
      <c s="216"/>
      <c s="219">
        <f>K1229+N1229</f>
        <v>0</v>
      </c>
      <c s="216"/>
      <c s="219">
        <f>M1229+P1229</f>
        <v>0</v>
      </c>
      <c s="216"/>
      <c s="219">
        <f>O1229+R1229</f>
        <v>0</v>
      </c>
      <c s="45"/>
      <c s="32"/>
      <c s="32"/>
    </row>
    <row r="1230" spans="1:22" s="33" customFormat="1" ht="26.25" hidden="1">
      <c r="A1230" s="292" t="s">
        <v>243</v>
      </c>
      <c s="36" t="s">
        <v>130</v>
      </c>
      <c s="36" t="s">
        <v>427</v>
      </c>
      <c s="36" t="s">
        <v>417</v>
      </c>
      <c s="36" t="s">
        <v>137</v>
      </c>
      <c s="42" t="s">
        <v>244</v>
      </c>
      <c s="39"/>
      <c s="35"/>
      <c s="35">
        <f>G1230+H1230</f>
        <v>0</v>
      </c>
      <c s="170"/>
      <c s="218">
        <f>I1230+J1230</f>
        <v>0</v>
      </c>
      <c s="216"/>
      <c s="216">
        <f>K1230+L1230</f>
        <v>0</v>
      </c>
      <c s="216"/>
      <c s="219">
        <f>K1230+N1230</f>
        <v>0</v>
      </c>
      <c s="216"/>
      <c s="219">
        <f>M1230+P1230</f>
        <v>0</v>
      </c>
      <c s="216"/>
      <c s="219">
        <f>O1230+R1230</f>
        <v>0</v>
      </c>
      <c s="45"/>
      <c s="32"/>
      <c s="32"/>
    </row>
    <row r="1231" spans="1:22" s="33" customFormat="1" ht="13.5" hidden="1">
      <c r="A1231" s="292" t="s">
        <v>616</v>
      </c>
      <c s="36" t="s">
        <v>130</v>
      </c>
      <c s="36" t="s">
        <v>427</v>
      </c>
      <c s="36" t="s">
        <v>417</v>
      </c>
      <c s="36" t="s">
        <v>617</v>
      </c>
      <c s="42"/>
      <c s="39">
        <f t="shared" si="592" ref="G1231:S1232">G1232</f>
        <v>0</v>
      </c>
      <c s="35">
        <f t="shared" si="592"/>
        <v>0</v>
      </c>
      <c s="35">
        <f t="shared" si="592"/>
        <v>0</v>
      </c>
      <c s="170">
        <f t="shared" si="592"/>
        <v>0</v>
      </c>
      <c s="218">
        <f t="shared" si="592"/>
        <v>0</v>
      </c>
      <c s="216">
        <f t="shared" si="592"/>
        <v>0</v>
      </c>
      <c s="216">
        <f t="shared" si="592"/>
        <v>0</v>
      </c>
      <c s="216">
        <f t="shared" si="592"/>
        <v>0</v>
      </c>
      <c s="219">
        <f t="shared" si="592"/>
        <v>0</v>
      </c>
      <c s="216">
        <f t="shared" si="592"/>
        <v>0</v>
      </c>
      <c s="219">
        <f t="shared" si="592"/>
        <v>0</v>
      </c>
      <c s="216">
        <f t="shared" si="592"/>
        <v>0</v>
      </c>
      <c s="219">
        <f t="shared" si="592"/>
        <v>0</v>
      </c>
      <c s="45"/>
      <c s="32"/>
      <c s="32"/>
    </row>
    <row r="1232" spans="1:22" s="33" customFormat="1" ht="26.25" hidden="1">
      <c r="A1232" s="292" t="s">
        <v>245</v>
      </c>
      <c s="36" t="s">
        <v>130</v>
      </c>
      <c s="36" t="s">
        <v>427</v>
      </c>
      <c s="36" t="s">
        <v>417</v>
      </c>
      <c s="36" t="s">
        <v>246</v>
      </c>
      <c s="42"/>
      <c s="39">
        <f t="shared" si="592"/>
        <v>0</v>
      </c>
      <c s="35">
        <f t="shared" si="592"/>
        <v>0</v>
      </c>
      <c s="35">
        <f t="shared" si="592"/>
        <v>0</v>
      </c>
      <c s="170">
        <f t="shared" si="592"/>
        <v>0</v>
      </c>
      <c s="218">
        <f t="shared" si="592"/>
        <v>0</v>
      </c>
      <c s="216">
        <f t="shared" si="592"/>
        <v>0</v>
      </c>
      <c s="216">
        <f t="shared" si="592"/>
        <v>0</v>
      </c>
      <c s="216">
        <f t="shared" si="592"/>
        <v>0</v>
      </c>
      <c s="219">
        <f t="shared" si="592"/>
        <v>0</v>
      </c>
      <c s="216">
        <f t="shared" si="592"/>
        <v>0</v>
      </c>
      <c s="219">
        <f t="shared" si="592"/>
        <v>0</v>
      </c>
      <c s="216">
        <f t="shared" si="592"/>
        <v>0</v>
      </c>
      <c s="219">
        <f t="shared" si="592"/>
        <v>0</v>
      </c>
      <c s="45"/>
      <c s="32"/>
      <c s="32"/>
    </row>
    <row r="1233" spans="1:22" s="33" customFormat="1" ht="13.5" hidden="1">
      <c r="A1233" s="292" t="s">
        <v>138</v>
      </c>
      <c s="36" t="s">
        <v>130</v>
      </c>
      <c s="36" t="s">
        <v>427</v>
      </c>
      <c s="36" t="s">
        <v>417</v>
      </c>
      <c s="36" t="s">
        <v>246</v>
      </c>
      <c s="42" t="s">
        <v>139</v>
      </c>
      <c s="39"/>
      <c s="35"/>
      <c s="35">
        <f>G1233+H1233</f>
        <v>0</v>
      </c>
      <c s="170"/>
      <c s="218">
        <f>I1233+J1233</f>
        <v>0</v>
      </c>
      <c s="216"/>
      <c s="216">
        <f>K1233+L1233</f>
        <v>0</v>
      </c>
      <c s="216"/>
      <c s="219">
        <f>K1233+N1233</f>
        <v>0</v>
      </c>
      <c s="216"/>
      <c s="219">
        <f>M1233+P1233</f>
        <v>0</v>
      </c>
      <c s="216"/>
      <c s="219">
        <f>O1233+R1233</f>
        <v>0</v>
      </c>
      <c s="45"/>
      <c s="32"/>
      <c s="32"/>
    </row>
    <row r="1234" spans="1:22" s="33" customFormat="1" ht="26.25" hidden="1">
      <c r="A1234" s="291" t="s">
        <v>449</v>
      </c>
      <c s="34" t="s">
        <v>130</v>
      </c>
      <c s="34" t="s">
        <v>427</v>
      </c>
      <c s="34" t="s">
        <v>423</v>
      </c>
      <c s="34"/>
      <c s="38"/>
      <c s="39">
        <f t="shared" si="593" ref="G1234:S1236">G1235</f>
        <v>0</v>
      </c>
      <c s="35">
        <f t="shared" si="593"/>
        <v>0</v>
      </c>
      <c s="35">
        <f t="shared" si="593"/>
        <v>0</v>
      </c>
      <c s="170">
        <f t="shared" si="593"/>
        <v>0</v>
      </c>
      <c s="218">
        <f t="shared" si="593"/>
        <v>0</v>
      </c>
      <c s="216">
        <f t="shared" si="593"/>
        <v>0</v>
      </c>
      <c s="216">
        <f t="shared" si="593"/>
        <v>0</v>
      </c>
      <c s="216">
        <f t="shared" si="593"/>
        <v>0</v>
      </c>
      <c s="219">
        <f t="shared" si="593"/>
        <v>0</v>
      </c>
      <c s="216">
        <f t="shared" si="593"/>
        <v>0</v>
      </c>
      <c s="219">
        <f t="shared" si="593"/>
        <v>0</v>
      </c>
      <c s="216">
        <f t="shared" si="593"/>
        <v>0</v>
      </c>
      <c s="219">
        <f t="shared" si="593"/>
        <v>0</v>
      </c>
      <c s="45"/>
      <c s="32"/>
      <c s="32"/>
    </row>
    <row r="1235" spans="1:22" s="33" customFormat="1" ht="13.5" hidden="1">
      <c r="A1235" s="292" t="s">
        <v>910</v>
      </c>
      <c s="36" t="s">
        <v>130</v>
      </c>
      <c s="36" t="s">
        <v>427</v>
      </c>
      <c s="36" t="s">
        <v>423</v>
      </c>
      <c s="36" t="s">
        <v>911</v>
      </c>
      <c s="42"/>
      <c s="39">
        <f t="shared" si="593"/>
        <v>0</v>
      </c>
      <c s="35">
        <f t="shared" si="593"/>
        <v>0</v>
      </c>
      <c s="35">
        <f t="shared" si="593"/>
        <v>0</v>
      </c>
      <c s="170">
        <f t="shared" si="593"/>
        <v>0</v>
      </c>
      <c s="218">
        <f t="shared" si="593"/>
        <v>0</v>
      </c>
      <c s="216">
        <f t="shared" si="593"/>
        <v>0</v>
      </c>
      <c s="216">
        <f t="shared" si="593"/>
        <v>0</v>
      </c>
      <c s="216">
        <f t="shared" si="593"/>
        <v>0</v>
      </c>
      <c s="219">
        <f t="shared" si="593"/>
        <v>0</v>
      </c>
      <c s="216">
        <f t="shared" si="593"/>
        <v>0</v>
      </c>
      <c s="219">
        <f t="shared" si="593"/>
        <v>0</v>
      </c>
      <c s="216">
        <f t="shared" si="593"/>
        <v>0</v>
      </c>
      <c s="219">
        <f t="shared" si="593"/>
        <v>0</v>
      </c>
      <c s="45"/>
      <c s="32"/>
      <c s="32"/>
    </row>
    <row r="1236" spans="1:22" s="33" customFormat="1" ht="13.5" hidden="1">
      <c r="A1236" s="292" t="s">
        <v>912</v>
      </c>
      <c s="36" t="s">
        <v>130</v>
      </c>
      <c s="36" t="s">
        <v>427</v>
      </c>
      <c s="36" t="s">
        <v>423</v>
      </c>
      <c s="36" t="s">
        <v>913</v>
      </c>
      <c s="42"/>
      <c s="39">
        <f t="shared" si="593"/>
        <v>0</v>
      </c>
      <c s="35">
        <f t="shared" si="593"/>
        <v>0</v>
      </c>
      <c s="35">
        <f t="shared" si="593"/>
        <v>0</v>
      </c>
      <c s="170">
        <f t="shared" si="593"/>
        <v>0</v>
      </c>
      <c s="218">
        <f t="shared" si="593"/>
        <v>0</v>
      </c>
      <c s="216">
        <f t="shared" si="593"/>
        <v>0</v>
      </c>
      <c s="216">
        <f t="shared" si="593"/>
        <v>0</v>
      </c>
      <c s="216">
        <f t="shared" si="593"/>
        <v>0</v>
      </c>
      <c s="219">
        <f t="shared" si="593"/>
        <v>0</v>
      </c>
      <c s="216">
        <f t="shared" si="593"/>
        <v>0</v>
      </c>
      <c s="219">
        <f t="shared" si="593"/>
        <v>0</v>
      </c>
      <c s="216">
        <f t="shared" si="593"/>
        <v>0</v>
      </c>
      <c s="219">
        <f t="shared" si="593"/>
        <v>0</v>
      </c>
      <c s="45"/>
      <c s="32"/>
      <c s="32"/>
    </row>
    <row r="1237" spans="1:22" s="33" customFormat="1" ht="13.5" hidden="1">
      <c r="A1237" s="292" t="s">
        <v>590</v>
      </c>
      <c s="36" t="s">
        <v>130</v>
      </c>
      <c s="36" t="s">
        <v>427</v>
      </c>
      <c s="36" t="s">
        <v>423</v>
      </c>
      <c s="36" t="s">
        <v>913</v>
      </c>
      <c s="42" t="s">
        <v>591</v>
      </c>
      <c s="39"/>
      <c s="35"/>
      <c s="35">
        <f>G1237+H1237</f>
        <v>0</v>
      </c>
      <c s="170"/>
      <c s="218">
        <f>I1237+J1237</f>
        <v>0</v>
      </c>
      <c s="216"/>
      <c s="216">
        <f>K1237+L1237</f>
        <v>0</v>
      </c>
      <c s="216"/>
      <c s="219">
        <f>K1237+N1237</f>
        <v>0</v>
      </c>
      <c s="216"/>
      <c s="219">
        <f>M1237+P1237</f>
        <v>0</v>
      </c>
      <c s="216"/>
      <c s="219">
        <f>O1237+R1237</f>
        <v>0</v>
      </c>
      <c s="45"/>
      <c s="32"/>
      <c s="32"/>
    </row>
    <row r="1238" spans="1:22" s="33" customFormat="1" ht="13.5" hidden="1">
      <c r="A1238" s="291" t="s">
        <v>1049</v>
      </c>
      <c s="34" t="s">
        <v>130</v>
      </c>
      <c s="34" t="s">
        <v>435</v>
      </c>
      <c s="34"/>
      <c s="34"/>
      <c s="38"/>
      <c s="39">
        <f t="shared" si="594" ref="G1238:O1238">G1239+G1246+G1250</f>
        <v>0</v>
      </c>
      <c s="35">
        <f t="shared" si="594"/>
        <v>0</v>
      </c>
      <c s="35">
        <f t="shared" si="594"/>
        <v>0</v>
      </c>
      <c s="170">
        <f t="shared" si="594"/>
        <v>0</v>
      </c>
      <c s="218">
        <f t="shared" si="594"/>
        <v>0</v>
      </c>
      <c s="216">
        <f>L1239+L1246+L1250</f>
        <v>0</v>
      </c>
      <c s="216">
        <f>M1239+M1246+M1250</f>
        <v>0</v>
      </c>
      <c s="216">
        <f t="shared" si="594"/>
        <v>0</v>
      </c>
      <c s="219">
        <f t="shared" si="594"/>
        <v>0</v>
      </c>
      <c s="216">
        <f>P1239+P1246+P1250</f>
        <v>0</v>
      </c>
      <c s="219">
        <f>Q1239+Q1246+Q1250</f>
        <v>0</v>
      </c>
      <c s="216">
        <f>R1239+R1246+R1250</f>
        <v>0</v>
      </c>
      <c s="219">
        <f>S1239+S1246+S1250</f>
        <v>0</v>
      </c>
      <c s="45"/>
      <c s="32"/>
      <c s="32"/>
    </row>
    <row r="1239" spans="1:22" s="33" customFormat="1" ht="13.5" hidden="1">
      <c r="A1239" s="291" t="s">
        <v>454</v>
      </c>
      <c s="34" t="s">
        <v>130</v>
      </c>
      <c s="34" t="s">
        <v>435</v>
      </c>
      <c s="34" t="s">
        <v>414</v>
      </c>
      <c s="34"/>
      <c s="38"/>
      <c s="39">
        <f t="shared" si="595" ref="G1239:O1239">G1240+G1243</f>
        <v>0</v>
      </c>
      <c s="35">
        <f t="shared" si="595"/>
        <v>0</v>
      </c>
      <c s="35">
        <f t="shared" si="595"/>
        <v>0</v>
      </c>
      <c s="170">
        <f t="shared" si="595"/>
        <v>0</v>
      </c>
      <c s="218">
        <f t="shared" si="595"/>
        <v>0</v>
      </c>
      <c s="216">
        <f>L1240+L1243</f>
        <v>0</v>
      </c>
      <c s="216">
        <f>M1240+M1243</f>
        <v>0</v>
      </c>
      <c s="216">
        <f t="shared" si="595"/>
        <v>0</v>
      </c>
      <c s="219">
        <f t="shared" si="595"/>
        <v>0</v>
      </c>
      <c s="216">
        <f>P1240+P1243</f>
        <v>0</v>
      </c>
      <c s="219">
        <f>Q1240+Q1243</f>
        <v>0</v>
      </c>
      <c s="216">
        <f>R1240+R1243</f>
        <v>0</v>
      </c>
      <c s="219">
        <f>S1240+S1243</f>
        <v>0</v>
      </c>
      <c s="45"/>
      <c s="32"/>
      <c s="32"/>
    </row>
    <row r="1240" spans="1:22" s="33" customFormat="1" ht="26.25" hidden="1">
      <c r="A1240" s="292" t="s">
        <v>134</v>
      </c>
      <c s="36" t="s">
        <v>130</v>
      </c>
      <c s="36" t="s">
        <v>435</v>
      </c>
      <c s="36" t="s">
        <v>414</v>
      </c>
      <c s="36" t="s">
        <v>240</v>
      </c>
      <c s="42"/>
      <c s="39">
        <f t="shared" si="596" ref="G1240:S1241">G1241</f>
        <v>0</v>
      </c>
      <c s="35">
        <f t="shared" si="596"/>
        <v>0</v>
      </c>
      <c s="35">
        <f t="shared" si="596"/>
        <v>0</v>
      </c>
      <c s="170">
        <f t="shared" si="596"/>
        <v>0</v>
      </c>
      <c s="218">
        <f t="shared" si="596"/>
        <v>0</v>
      </c>
      <c s="216">
        <f t="shared" si="596"/>
        <v>0</v>
      </c>
      <c s="216">
        <f t="shared" si="596"/>
        <v>0</v>
      </c>
      <c s="216">
        <f t="shared" si="596"/>
        <v>0</v>
      </c>
      <c s="219">
        <f t="shared" si="596"/>
        <v>0</v>
      </c>
      <c s="216">
        <f t="shared" si="596"/>
        <v>0</v>
      </c>
      <c s="219">
        <f t="shared" si="596"/>
        <v>0</v>
      </c>
      <c s="216">
        <f t="shared" si="596"/>
        <v>0</v>
      </c>
      <c s="219">
        <f t="shared" si="596"/>
        <v>0</v>
      </c>
      <c s="45"/>
      <c s="32"/>
      <c s="32"/>
    </row>
    <row r="1241" spans="1:22" s="33" customFormat="1" ht="26.25" hidden="1">
      <c r="A1241" s="292" t="s">
        <v>241</v>
      </c>
      <c s="36" t="s">
        <v>130</v>
      </c>
      <c s="36" t="s">
        <v>435</v>
      </c>
      <c s="36" t="s">
        <v>414</v>
      </c>
      <c s="36" t="s">
        <v>242</v>
      </c>
      <c s="42"/>
      <c s="39">
        <f t="shared" si="596"/>
        <v>0</v>
      </c>
      <c s="35">
        <f t="shared" si="596"/>
        <v>0</v>
      </c>
      <c s="35">
        <f t="shared" si="596"/>
        <v>0</v>
      </c>
      <c s="170">
        <f t="shared" si="596"/>
        <v>0</v>
      </c>
      <c s="218">
        <f t="shared" si="596"/>
        <v>0</v>
      </c>
      <c s="216">
        <f t="shared" si="596"/>
        <v>0</v>
      </c>
      <c s="216">
        <f t="shared" si="596"/>
        <v>0</v>
      </c>
      <c s="216">
        <f t="shared" si="596"/>
        <v>0</v>
      </c>
      <c s="219">
        <f t="shared" si="596"/>
        <v>0</v>
      </c>
      <c s="216">
        <f t="shared" si="596"/>
        <v>0</v>
      </c>
      <c s="219">
        <f t="shared" si="596"/>
        <v>0</v>
      </c>
      <c s="216">
        <f t="shared" si="596"/>
        <v>0</v>
      </c>
      <c s="219">
        <f t="shared" si="596"/>
        <v>0</v>
      </c>
      <c s="45"/>
      <c s="32"/>
      <c s="32"/>
    </row>
    <row r="1242" spans="1:22" s="33" customFormat="1" ht="13.5" hidden="1">
      <c r="A1242" s="292" t="s">
        <v>138</v>
      </c>
      <c s="36" t="s">
        <v>130</v>
      </c>
      <c s="36" t="s">
        <v>435</v>
      </c>
      <c s="36" t="s">
        <v>414</v>
      </c>
      <c s="36" t="s">
        <v>137</v>
      </c>
      <c s="42" t="s">
        <v>139</v>
      </c>
      <c s="39"/>
      <c s="35"/>
      <c s="35">
        <f>G1242+H1242</f>
        <v>0</v>
      </c>
      <c s="170"/>
      <c s="218">
        <f>I1242+J1242</f>
        <v>0</v>
      </c>
      <c s="216"/>
      <c s="216">
        <f>K1242+L1242</f>
        <v>0</v>
      </c>
      <c s="216"/>
      <c s="219">
        <f>K1242+N1242</f>
        <v>0</v>
      </c>
      <c s="216"/>
      <c s="219">
        <f>M1242+P1242</f>
        <v>0</v>
      </c>
      <c s="216"/>
      <c s="219">
        <f>O1242+R1242</f>
        <v>0</v>
      </c>
      <c s="45"/>
      <c s="32"/>
      <c s="32"/>
    </row>
    <row r="1243" spans="1:22" s="33" customFormat="1" ht="13.5" hidden="1">
      <c r="A1243" s="292" t="s">
        <v>616</v>
      </c>
      <c s="36" t="s">
        <v>130</v>
      </c>
      <c s="36" t="s">
        <v>435</v>
      </c>
      <c s="36" t="s">
        <v>414</v>
      </c>
      <c s="36" t="s">
        <v>617</v>
      </c>
      <c s="42"/>
      <c s="39">
        <f t="shared" si="597" ref="G1243:S1244">G1244</f>
        <v>0</v>
      </c>
      <c s="35">
        <f t="shared" si="597"/>
        <v>0</v>
      </c>
      <c s="35">
        <f t="shared" si="597"/>
        <v>0</v>
      </c>
      <c s="170">
        <f t="shared" si="597"/>
        <v>0</v>
      </c>
      <c s="218">
        <f t="shared" si="597"/>
        <v>0</v>
      </c>
      <c s="216">
        <f t="shared" si="597"/>
        <v>0</v>
      </c>
      <c s="216">
        <f t="shared" si="597"/>
        <v>0</v>
      </c>
      <c s="216">
        <f t="shared" si="597"/>
        <v>0</v>
      </c>
      <c s="219">
        <f t="shared" si="597"/>
        <v>0</v>
      </c>
      <c s="216">
        <f t="shared" si="597"/>
        <v>0</v>
      </c>
      <c s="219">
        <f t="shared" si="597"/>
        <v>0</v>
      </c>
      <c s="216">
        <f t="shared" si="597"/>
        <v>0</v>
      </c>
      <c s="219">
        <f t="shared" si="597"/>
        <v>0</v>
      </c>
      <c s="45"/>
      <c s="32"/>
      <c s="32"/>
    </row>
    <row r="1244" spans="1:22" s="51" customFormat="1" ht="26.25" hidden="1">
      <c r="A1244" s="292" t="s">
        <v>247</v>
      </c>
      <c s="36" t="s">
        <v>130</v>
      </c>
      <c s="36" t="s">
        <v>435</v>
      </c>
      <c s="36" t="s">
        <v>414</v>
      </c>
      <c s="36" t="s">
        <v>248</v>
      </c>
      <c s="42"/>
      <c s="39">
        <f t="shared" si="597"/>
        <v>0</v>
      </c>
      <c s="35">
        <f t="shared" si="597"/>
        <v>0</v>
      </c>
      <c s="35">
        <f t="shared" si="597"/>
        <v>0</v>
      </c>
      <c s="170">
        <f t="shared" si="597"/>
        <v>0</v>
      </c>
      <c s="218">
        <f t="shared" si="597"/>
        <v>0</v>
      </c>
      <c s="216">
        <f t="shared" si="597"/>
        <v>0</v>
      </c>
      <c s="216">
        <f t="shared" si="597"/>
        <v>0</v>
      </c>
      <c s="216">
        <f t="shared" si="597"/>
        <v>0</v>
      </c>
      <c s="219">
        <f t="shared" si="597"/>
        <v>0</v>
      </c>
      <c s="216">
        <f t="shared" si="597"/>
        <v>0</v>
      </c>
      <c s="219">
        <f t="shared" si="597"/>
        <v>0</v>
      </c>
      <c s="216">
        <f t="shared" si="597"/>
        <v>0</v>
      </c>
      <c s="219">
        <f t="shared" si="597"/>
        <v>0</v>
      </c>
      <c s="45"/>
      <c s="50"/>
      <c s="50"/>
    </row>
    <row r="1245" spans="1:22" s="51" customFormat="1" ht="13.5" hidden="1">
      <c r="A1245" s="292" t="s">
        <v>138</v>
      </c>
      <c s="36" t="s">
        <v>130</v>
      </c>
      <c s="36" t="s">
        <v>435</v>
      </c>
      <c s="36" t="s">
        <v>414</v>
      </c>
      <c s="36" t="s">
        <v>248</v>
      </c>
      <c s="42" t="s">
        <v>139</v>
      </c>
      <c s="39"/>
      <c s="35"/>
      <c s="35">
        <f>G1245+H1245</f>
        <v>0</v>
      </c>
      <c s="170"/>
      <c s="218">
        <f>I1245+J1245</f>
        <v>0</v>
      </c>
      <c s="216"/>
      <c s="216">
        <f>K1245+L1245</f>
        <v>0</v>
      </c>
      <c s="216"/>
      <c s="219">
        <f>K1245+N1245</f>
        <v>0</v>
      </c>
      <c s="216"/>
      <c s="219">
        <f>M1245+P1245</f>
        <v>0</v>
      </c>
      <c s="216"/>
      <c s="219">
        <f>O1245+R1245</f>
        <v>0</v>
      </c>
      <c s="45"/>
      <c s="50"/>
      <c s="50"/>
    </row>
    <row r="1246" spans="1:22" s="33" customFormat="1" ht="13.5" hidden="1">
      <c r="A1246" s="291" t="s">
        <v>808</v>
      </c>
      <c s="34" t="s">
        <v>130</v>
      </c>
      <c s="34" t="s">
        <v>435</v>
      </c>
      <c s="34" t="s">
        <v>452</v>
      </c>
      <c s="34"/>
      <c s="38"/>
      <c s="44">
        <f t="shared" si="598" ref="G1246:S1246">G1247</f>
        <v>0</v>
      </c>
      <c s="37">
        <f t="shared" si="598"/>
        <v>0</v>
      </c>
      <c s="37">
        <f t="shared" si="598"/>
        <v>0</v>
      </c>
      <c s="173">
        <f t="shared" si="598"/>
        <v>0</v>
      </c>
      <c s="222">
        <f t="shared" si="598"/>
        <v>0</v>
      </c>
      <c s="220">
        <f t="shared" si="598"/>
        <v>0</v>
      </c>
      <c s="220">
        <f t="shared" si="598"/>
        <v>0</v>
      </c>
      <c s="220">
        <f t="shared" si="598"/>
        <v>0</v>
      </c>
      <c s="223">
        <f t="shared" si="598"/>
        <v>0</v>
      </c>
      <c s="220">
        <f t="shared" si="598"/>
        <v>0</v>
      </c>
      <c s="223">
        <f t="shared" si="598"/>
        <v>0</v>
      </c>
      <c s="220">
        <f t="shared" si="598"/>
        <v>0</v>
      </c>
      <c s="223">
        <f t="shared" si="598"/>
        <v>0</v>
      </c>
      <c s="45"/>
      <c s="32"/>
      <c s="32"/>
    </row>
    <row r="1247" spans="1:22" s="33" customFormat="1" ht="13.5" hidden="1">
      <c r="A1247" s="292" t="s">
        <v>616</v>
      </c>
      <c s="36" t="s">
        <v>130</v>
      </c>
      <c s="36" t="s">
        <v>435</v>
      </c>
      <c s="36" t="s">
        <v>452</v>
      </c>
      <c s="36" t="s">
        <v>617</v>
      </c>
      <c s="42"/>
      <c s="39">
        <f t="shared" si="599" ref="G1247:S1248">G1248</f>
        <v>0</v>
      </c>
      <c s="35">
        <f t="shared" si="599"/>
        <v>0</v>
      </c>
      <c s="35">
        <f t="shared" si="599"/>
        <v>0</v>
      </c>
      <c s="170">
        <f t="shared" si="599"/>
        <v>0</v>
      </c>
      <c s="218">
        <f t="shared" si="599"/>
        <v>0</v>
      </c>
      <c s="216">
        <f t="shared" si="599"/>
        <v>0</v>
      </c>
      <c s="216">
        <f t="shared" si="599"/>
        <v>0</v>
      </c>
      <c s="216">
        <f t="shared" si="599"/>
        <v>0</v>
      </c>
      <c s="219">
        <f t="shared" si="599"/>
        <v>0</v>
      </c>
      <c s="216">
        <f t="shared" si="599"/>
        <v>0</v>
      </c>
      <c s="219">
        <f t="shared" si="599"/>
        <v>0</v>
      </c>
      <c s="216">
        <f t="shared" si="599"/>
        <v>0</v>
      </c>
      <c s="219">
        <f t="shared" si="599"/>
        <v>0</v>
      </c>
      <c s="45"/>
      <c s="32"/>
      <c s="32"/>
    </row>
    <row r="1248" spans="1:22" s="33" customFormat="1" ht="26.25" hidden="1">
      <c r="A1248" s="292" t="s">
        <v>245</v>
      </c>
      <c s="36" t="s">
        <v>130</v>
      </c>
      <c s="36" t="s">
        <v>435</v>
      </c>
      <c s="36" t="s">
        <v>452</v>
      </c>
      <c s="36" t="s">
        <v>246</v>
      </c>
      <c s="42"/>
      <c s="39">
        <f t="shared" si="599"/>
        <v>0</v>
      </c>
      <c s="35">
        <f t="shared" si="599"/>
        <v>0</v>
      </c>
      <c s="35">
        <f t="shared" si="599"/>
        <v>0</v>
      </c>
      <c s="170">
        <f t="shared" si="599"/>
        <v>0</v>
      </c>
      <c s="218">
        <f t="shared" si="599"/>
        <v>0</v>
      </c>
      <c s="216">
        <f t="shared" si="599"/>
        <v>0</v>
      </c>
      <c s="216">
        <f t="shared" si="599"/>
        <v>0</v>
      </c>
      <c s="216">
        <f t="shared" si="599"/>
        <v>0</v>
      </c>
      <c s="219">
        <f t="shared" si="599"/>
        <v>0</v>
      </c>
      <c s="216">
        <f t="shared" si="599"/>
        <v>0</v>
      </c>
      <c s="219">
        <f t="shared" si="599"/>
        <v>0</v>
      </c>
      <c s="216">
        <f t="shared" si="599"/>
        <v>0</v>
      </c>
      <c s="219">
        <f t="shared" si="599"/>
        <v>0</v>
      </c>
      <c s="45"/>
      <c s="32"/>
      <c s="32"/>
    </row>
    <row r="1249" spans="1:22" s="33" customFormat="1" ht="13.5" hidden="1">
      <c r="A1249" s="292" t="s">
        <v>138</v>
      </c>
      <c s="36" t="s">
        <v>130</v>
      </c>
      <c s="36" t="s">
        <v>435</v>
      </c>
      <c s="36" t="s">
        <v>452</v>
      </c>
      <c s="36" t="s">
        <v>246</v>
      </c>
      <c s="42" t="s">
        <v>139</v>
      </c>
      <c s="39"/>
      <c s="35"/>
      <c s="35">
        <f>G1249+H1249</f>
        <v>0</v>
      </c>
      <c s="170"/>
      <c s="218">
        <f>I1249+J1249</f>
        <v>0</v>
      </c>
      <c s="216"/>
      <c s="216">
        <f>K1249+L1249</f>
        <v>0</v>
      </c>
      <c s="216"/>
      <c s="219">
        <f>K1249+N1249</f>
        <v>0</v>
      </c>
      <c s="216"/>
      <c s="219">
        <f>M1249+P1249</f>
        <v>0</v>
      </c>
      <c s="216"/>
      <c s="219">
        <f>O1249+R1249</f>
        <v>0</v>
      </c>
      <c s="45"/>
      <c s="32"/>
      <c s="32"/>
    </row>
    <row r="1250" spans="1:22" s="33" customFormat="1" ht="26.25" hidden="1">
      <c r="A1250" s="291" t="s">
        <v>810</v>
      </c>
      <c s="34" t="s">
        <v>130</v>
      </c>
      <c s="34" t="s">
        <v>435</v>
      </c>
      <c s="34" t="s">
        <v>437</v>
      </c>
      <c s="36"/>
      <c s="42"/>
      <c s="39">
        <f t="shared" si="600" ref="G1250:S1252">G1251</f>
        <v>0</v>
      </c>
      <c s="35">
        <f t="shared" si="600"/>
        <v>0</v>
      </c>
      <c s="35">
        <f t="shared" si="600"/>
        <v>0</v>
      </c>
      <c s="170">
        <f t="shared" si="600"/>
        <v>0</v>
      </c>
      <c s="218">
        <f t="shared" si="600"/>
        <v>0</v>
      </c>
      <c s="216">
        <f t="shared" si="600"/>
        <v>0</v>
      </c>
      <c s="216">
        <f t="shared" si="600"/>
        <v>0</v>
      </c>
      <c s="216">
        <f t="shared" si="600"/>
        <v>0</v>
      </c>
      <c s="219">
        <f t="shared" si="600"/>
        <v>0</v>
      </c>
      <c s="216">
        <f t="shared" si="600"/>
        <v>0</v>
      </c>
      <c s="219">
        <f t="shared" si="600"/>
        <v>0</v>
      </c>
      <c s="216">
        <f t="shared" si="600"/>
        <v>0</v>
      </c>
      <c s="219">
        <f t="shared" si="600"/>
        <v>0</v>
      </c>
      <c s="45"/>
      <c s="32"/>
      <c s="32"/>
    </row>
    <row r="1251" spans="1:22" s="33" customFormat="1" ht="13.5" hidden="1">
      <c r="A1251" s="292" t="s">
        <v>616</v>
      </c>
      <c s="36" t="s">
        <v>130</v>
      </c>
      <c s="36" t="s">
        <v>435</v>
      </c>
      <c s="36" t="s">
        <v>437</v>
      </c>
      <c s="36" t="s">
        <v>617</v>
      </c>
      <c s="42"/>
      <c s="39">
        <f>G1252+2500+(-2500)</f>
        <v>0</v>
      </c>
      <c s="35">
        <f t="shared" si="601" ref="H1251:S1251">H1252+3000+(-3000)</f>
        <v>0</v>
      </c>
      <c s="35">
        <f t="shared" si="601"/>
        <v>0</v>
      </c>
      <c s="170">
        <f t="shared" si="601"/>
        <v>0</v>
      </c>
      <c s="218">
        <f t="shared" si="601"/>
        <v>0</v>
      </c>
      <c s="216">
        <f t="shared" si="601"/>
        <v>0</v>
      </c>
      <c s="216">
        <f t="shared" si="601"/>
        <v>0</v>
      </c>
      <c s="216">
        <f t="shared" si="601"/>
        <v>0</v>
      </c>
      <c s="219">
        <f t="shared" si="601"/>
        <v>0</v>
      </c>
      <c s="216">
        <f t="shared" si="601"/>
        <v>0</v>
      </c>
      <c s="219">
        <f t="shared" si="601"/>
        <v>0</v>
      </c>
      <c s="216">
        <f t="shared" si="601"/>
        <v>0</v>
      </c>
      <c s="219">
        <f t="shared" si="601"/>
        <v>0</v>
      </c>
      <c s="45"/>
      <c s="32"/>
      <c s="32"/>
    </row>
    <row r="1252" spans="1:22" s="33" customFormat="1" ht="13.5" hidden="1">
      <c r="A1252" s="293" t="s">
        <v>592</v>
      </c>
      <c s="36" t="s">
        <v>130</v>
      </c>
      <c s="36" t="s">
        <v>435</v>
      </c>
      <c s="36" t="s">
        <v>437</v>
      </c>
      <c s="36" t="s">
        <v>593</v>
      </c>
      <c s="42"/>
      <c s="39">
        <f t="shared" si="600"/>
        <v>0</v>
      </c>
      <c s="35">
        <f t="shared" si="600"/>
        <v>0</v>
      </c>
      <c s="35">
        <f t="shared" si="600"/>
        <v>0</v>
      </c>
      <c s="170">
        <f t="shared" si="600"/>
        <v>0</v>
      </c>
      <c s="218">
        <f t="shared" si="600"/>
        <v>0</v>
      </c>
      <c s="216">
        <f t="shared" si="600"/>
        <v>0</v>
      </c>
      <c s="216">
        <f t="shared" si="600"/>
        <v>0</v>
      </c>
      <c s="216">
        <f t="shared" si="600"/>
        <v>0</v>
      </c>
      <c s="219">
        <f t="shared" si="600"/>
        <v>0</v>
      </c>
      <c s="216">
        <f t="shared" si="600"/>
        <v>0</v>
      </c>
      <c s="219">
        <f t="shared" si="600"/>
        <v>0</v>
      </c>
      <c s="216">
        <f t="shared" si="600"/>
        <v>0</v>
      </c>
      <c s="219">
        <f t="shared" si="600"/>
        <v>0</v>
      </c>
      <c s="45"/>
      <c s="32"/>
      <c s="32"/>
    </row>
    <row r="1253" spans="1:22" s="33" customFormat="1" ht="13.5" hidden="1">
      <c r="A1253" s="292" t="s">
        <v>705</v>
      </c>
      <c s="36" t="s">
        <v>130</v>
      </c>
      <c s="36" t="s">
        <v>435</v>
      </c>
      <c s="36" t="s">
        <v>437</v>
      </c>
      <c s="36" t="s">
        <v>593</v>
      </c>
      <c s="42" t="s">
        <v>706</v>
      </c>
      <c s="39"/>
      <c s="35"/>
      <c s="35">
        <f>G1253+H1253</f>
        <v>0</v>
      </c>
      <c s="170"/>
      <c s="218">
        <f>I1253+J1253</f>
        <v>0</v>
      </c>
      <c s="216"/>
      <c s="216">
        <f>K1253+L1253</f>
        <v>0</v>
      </c>
      <c s="216"/>
      <c s="219">
        <f>K1253+N1253</f>
        <v>0</v>
      </c>
      <c s="216"/>
      <c s="219">
        <f>M1253+P1253</f>
        <v>0</v>
      </c>
      <c s="216"/>
      <c s="219">
        <f>O1253+R1253</f>
        <v>0</v>
      </c>
      <c s="45"/>
      <c s="32"/>
      <c s="32"/>
    </row>
    <row r="1254" spans="1:22" s="33" customFormat="1" ht="13.5" hidden="1">
      <c r="A1254" s="291" t="s">
        <v>647</v>
      </c>
      <c s="34" t="s">
        <v>130</v>
      </c>
      <c s="84">
        <v>10</v>
      </c>
      <c s="34"/>
      <c s="34"/>
      <c s="38"/>
      <c s="44">
        <f t="shared" si="602" ref="G1254:S1254">G1255</f>
        <v>0</v>
      </c>
      <c s="37">
        <f t="shared" si="602"/>
        <v>0</v>
      </c>
      <c s="37">
        <f t="shared" si="602"/>
        <v>0</v>
      </c>
      <c s="173">
        <f t="shared" si="602"/>
        <v>0</v>
      </c>
      <c s="222">
        <f t="shared" si="602"/>
        <v>0</v>
      </c>
      <c s="220">
        <f t="shared" si="602"/>
        <v>0</v>
      </c>
      <c s="220">
        <f t="shared" si="602"/>
        <v>0</v>
      </c>
      <c s="220">
        <f t="shared" si="602"/>
        <v>0</v>
      </c>
      <c s="223">
        <f t="shared" si="602"/>
        <v>0</v>
      </c>
      <c s="220">
        <f t="shared" si="602"/>
        <v>0</v>
      </c>
      <c s="223">
        <f t="shared" si="602"/>
        <v>0</v>
      </c>
      <c s="220">
        <f t="shared" si="602"/>
        <v>0</v>
      </c>
      <c s="223">
        <f t="shared" si="602"/>
        <v>0</v>
      </c>
      <c s="45"/>
      <c s="32"/>
      <c s="32"/>
    </row>
    <row r="1255" spans="1:22" s="33" customFormat="1" ht="13.5" hidden="1">
      <c r="A1255" s="291" t="s">
        <v>813</v>
      </c>
      <c s="34" t="s">
        <v>130</v>
      </c>
      <c s="84">
        <v>10</v>
      </c>
      <c s="34" t="s">
        <v>419</v>
      </c>
      <c s="34"/>
      <c s="42"/>
      <c s="39">
        <f t="shared" si="603" ref="G1255:O1255">G1256+G1258</f>
        <v>0</v>
      </c>
      <c s="35">
        <f t="shared" si="603"/>
        <v>0</v>
      </c>
      <c s="35">
        <f t="shared" si="603"/>
        <v>0</v>
      </c>
      <c s="170">
        <f t="shared" si="603"/>
        <v>0</v>
      </c>
      <c s="218">
        <f t="shared" si="603"/>
        <v>0</v>
      </c>
      <c s="216">
        <f>L1256+L1258</f>
        <v>0</v>
      </c>
      <c s="216">
        <f>M1256+M1258</f>
        <v>0</v>
      </c>
      <c s="216">
        <f t="shared" si="603"/>
        <v>0</v>
      </c>
      <c s="219">
        <f t="shared" si="603"/>
        <v>0</v>
      </c>
      <c s="216">
        <f>P1256+P1258</f>
        <v>0</v>
      </c>
      <c s="219">
        <f>Q1256+Q1258</f>
        <v>0</v>
      </c>
      <c s="216">
        <f>R1256+R1258</f>
        <v>0</v>
      </c>
      <c s="219">
        <f>S1256+S1258</f>
        <v>0</v>
      </c>
      <c s="45"/>
      <c s="32"/>
      <c s="32"/>
    </row>
    <row r="1256" spans="1:22" s="33" customFormat="1" ht="13.5" hidden="1">
      <c r="A1256" s="292" t="s">
        <v>650</v>
      </c>
      <c s="36" t="s">
        <v>130</v>
      </c>
      <c s="81">
        <v>10</v>
      </c>
      <c s="36" t="s">
        <v>419</v>
      </c>
      <c s="36" t="s">
        <v>249</v>
      </c>
      <c s="42"/>
      <c s="39">
        <f t="shared" si="604" ref="G1256:S1256">G1257</f>
        <v>0</v>
      </c>
      <c s="35">
        <f t="shared" si="604"/>
        <v>0</v>
      </c>
      <c s="35">
        <f t="shared" si="604"/>
        <v>0</v>
      </c>
      <c s="170">
        <f t="shared" si="604"/>
        <v>0</v>
      </c>
      <c s="218">
        <f t="shared" si="604"/>
        <v>0</v>
      </c>
      <c s="216">
        <f t="shared" si="604"/>
        <v>0</v>
      </c>
      <c s="216">
        <f t="shared" si="604"/>
        <v>0</v>
      </c>
      <c s="216">
        <f t="shared" si="604"/>
        <v>0</v>
      </c>
      <c s="219">
        <f t="shared" si="604"/>
        <v>0</v>
      </c>
      <c s="216">
        <f t="shared" si="604"/>
        <v>0</v>
      </c>
      <c s="219">
        <f t="shared" si="604"/>
        <v>0</v>
      </c>
      <c s="216">
        <f t="shared" si="604"/>
        <v>0</v>
      </c>
      <c s="219">
        <f t="shared" si="604"/>
        <v>0</v>
      </c>
      <c s="45"/>
      <c s="32"/>
      <c s="32"/>
    </row>
    <row r="1257" spans="1:22" s="33" customFormat="1" ht="13.5" hidden="1">
      <c r="A1257" s="292" t="s">
        <v>652</v>
      </c>
      <c s="36" t="s">
        <v>130</v>
      </c>
      <c s="81">
        <v>10</v>
      </c>
      <c s="36" t="s">
        <v>419</v>
      </c>
      <c s="36" t="s">
        <v>249</v>
      </c>
      <c s="42" t="s">
        <v>653</v>
      </c>
      <c s="39"/>
      <c s="35"/>
      <c s="35">
        <f>G1257+H1257</f>
        <v>0</v>
      </c>
      <c s="170"/>
      <c s="218">
        <f>I1257+J1257</f>
        <v>0</v>
      </c>
      <c s="216"/>
      <c s="216">
        <f>K1257+L1257</f>
        <v>0</v>
      </c>
      <c s="216"/>
      <c s="219">
        <f>K1257+N1257</f>
        <v>0</v>
      </c>
      <c s="216"/>
      <c s="219">
        <f>M1257+P1257</f>
        <v>0</v>
      </c>
      <c s="216"/>
      <c s="219">
        <f>O1257+R1257</f>
        <v>0</v>
      </c>
      <c s="45"/>
      <c s="32"/>
      <c s="32"/>
    </row>
    <row r="1258" spans="1:22" s="33" customFormat="1" ht="13.5" hidden="1">
      <c r="A1258" s="292" t="s">
        <v>616</v>
      </c>
      <c s="36" t="s">
        <v>130</v>
      </c>
      <c s="81">
        <v>10</v>
      </c>
      <c s="36" t="s">
        <v>419</v>
      </c>
      <c s="36" t="s">
        <v>617</v>
      </c>
      <c s="42"/>
      <c s="39"/>
      <c s="35"/>
      <c s="35">
        <f>2000-2000</f>
        <v>0</v>
      </c>
      <c s="170"/>
      <c s="218">
        <f>2000-2000</f>
        <v>0</v>
      </c>
      <c s="216"/>
      <c s="216">
        <f>2000-2000</f>
        <v>0</v>
      </c>
      <c s="216"/>
      <c s="219">
        <f>2000-2000</f>
        <v>0</v>
      </c>
      <c s="216"/>
      <c s="219">
        <f>2000-2000</f>
        <v>0</v>
      </c>
      <c s="216"/>
      <c s="219">
        <f>2000-2000</f>
        <v>0</v>
      </c>
      <c s="45"/>
      <c s="32"/>
      <c s="32"/>
    </row>
    <row r="1259" spans="1:22" s="33" customFormat="1" ht="13.5" hidden="1">
      <c r="A1259" s="291" t="s">
        <v>654</v>
      </c>
      <c s="34" t="s">
        <v>130</v>
      </c>
      <c s="84">
        <v>11</v>
      </c>
      <c s="34"/>
      <c s="34"/>
      <c s="38"/>
      <c s="39">
        <f t="shared" si="605" ref="G1259:S1259">G1260</f>
        <v>0</v>
      </c>
      <c s="35">
        <f t="shared" si="605"/>
        <v>0</v>
      </c>
      <c s="35">
        <f t="shared" si="605"/>
        <v>0</v>
      </c>
      <c s="170">
        <f t="shared" si="605"/>
        <v>0</v>
      </c>
      <c s="218">
        <f t="shared" si="605"/>
        <v>0</v>
      </c>
      <c s="216">
        <f t="shared" si="605"/>
        <v>0</v>
      </c>
      <c s="216">
        <f t="shared" si="605"/>
        <v>0</v>
      </c>
      <c s="216">
        <f t="shared" si="605"/>
        <v>0</v>
      </c>
      <c s="219">
        <f t="shared" si="605"/>
        <v>0</v>
      </c>
      <c s="216">
        <f t="shared" si="605"/>
        <v>0</v>
      </c>
      <c s="219">
        <f t="shared" si="605"/>
        <v>0</v>
      </c>
      <c s="216">
        <f t="shared" si="605"/>
        <v>0</v>
      </c>
      <c s="219">
        <f t="shared" si="605"/>
        <v>0</v>
      </c>
      <c s="45"/>
      <c s="32"/>
      <c s="32"/>
    </row>
    <row r="1260" spans="1:22" s="33" customFormat="1" ht="26.25" hidden="1">
      <c r="A1260" s="291" t="s">
        <v>824</v>
      </c>
      <c s="34" t="s">
        <v>130</v>
      </c>
      <c s="84">
        <v>11</v>
      </c>
      <c s="34" t="s">
        <v>417</v>
      </c>
      <c s="34"/>
      <c s="38"/>
      <c s="44">
        <f>G1261</f>
        <v>0</v>
      </c>
      <c s="37">
        <f>+H1261</f>
        <v>0</v>
      </c>
      <c s="37">
        <f>I1261</f>
        <v>0</v>
      </c>
      <c s="173">
        <f>+J1261</f>
        <v>0</v>
      </c>
      <c s="222">
        <f>K1261</f>
        <v>0</v>
      </c>
      <c s="220">
        <f>+L1261</f>
        <v>0</v>
      </c>
      <c s="220">
        <f>M1261</f>
        <v>0</v>
      </c>
      <c s="220">
        <f>+N1261</f>
        <v>0</v>
      </c>
      <c s="223">
        <f>O1261</f>
        <v>0</v>
      </c>
      <c s="220">
        <f>+P1261</f>
        <v>0</v>
      </c>
      <c s="223">
        <f>Q1261</f>
        <v>0</v>
      </c>
      <c s="220">
        <f>+R1261</f>
        <v>0</v>
      </c>
      <c s="223">
        <f>S1261</f>
        <v>0</v>
      </c>
      <c s="45"/>
      <c s="32"/>
      <c s="32"/>
    </row>
    <row r="1261" spans="1:22" s="33" customFormat="1" ht="13.5" hidden="1">
      <c r="A1261" s="292" t="s">
        <v>616</v>
      </c>
      <c s="36" t="s">
        <v>130</v>
      </c>
      <c s="81">
        <v>11</v>
      </c>
      <c s="36" t="s">
        <v>417</v>
      </c>
      <c s="36" t="s">
        <v>617</v>
      </c>
      <c s="42"/>
      <c s="44">
        <f t="shared" si="606" ref="G1261:O1261">G1262+G1264+G1267</f>
        <v>0</v>
      </c>
      <c s="37">
        <f t="shared" si="606"/>
        <v>0</v>
      </c>
      <c s="37">
        <f t="shared" si="606"/>
        <v>0</v>
      </c>
      <c s="173">
        <f t="shared" si="606"/>
        <v>0</v>
      </c>
      <c s="222">
        <f t="shared" si="606"/>
        <v>0</v>
      </c>
      <c s="220">
        <f>L1262+L1264+L1267</f>
        <v>0</v>
      </c>
      <c s="220">
        <f>M1262+M1264+M1267</f>
        <v>0</v>
      </c>
      <c s="220">
        <f t="shared" si="606"/>
        <v>0</v>
      </c>
      <c s="223">
        <f t="shared" si="606"/>
        <v>0</v>
      </c>
      <c s="220">
        <f>P1262+P1264+P1267</f>
        <v>0</v>
      </c>
      <c s="223">
        <f>Q1262+Q1264+Q1267</f>
        <v>0</v>
      </c>
      <c s="220">
        <f>R1262+R1264+R1267</f>
        <v>0</v>
      </c>
      <c s="223">
        <f>S1262+S1264+S1267</f>
        <v>0</v>
      </c>
      <c s="45"/>
      <c s="32"/>
      <c s="32"/>
    </row>
    <row r="1262" spans="1:22" s="33" customFormat="1" ht="26.25" hidden="1">
      <c r="A1262" s="292" t="s">
        <v>247</v>
      </c>
      <c s="36" t="s">
        <v>130</v>
      </c>
      <c s="81">
        <v>11</v>
      </c>
      <c s="36" t="s">
        <v>417</v>
      </c>
      <c s="36" t="s">
        <v>248</v>
      </c>
      <c s="42"/>
      <c s="102">
        <f t="shared" si="607" ref="G1262:S1262">G1263</f>
        <v>0</v>
      </c>
      <c s="103">
        <f t="shared" si="607"/>
        <v>0</v>
      </c>
      <c s="103">
        <f t="shared" si="607"/>
        <v>0</v>
      </c>
      <c s="193">
        <f t="shared" si="607"/>
        <v>0</v>
      </c>
      <c s="255">
        <f t="shared" si="607"/>
        <v>0</v>
      </c>
      <c s="252">
        <f t="shared" si="607"/>
        <v>0</v>
      </c>
      <c s="252">
        <f t="shared" si="607"/>
        <v>0</v>
      </c>
      <c s="252">
        <f t="shared" si="607"/>
        <v>0</v>
      </c>
      <c s="253">
        <f t="shared" si="607"/>
        <v>0</v>
      </c>
      <c s="252">
        <f t="shared" si="607"/>
        <v>0</v>
      </c>
      <c s="253">
        <f t="shared" si="607"/>
        <v>0</v>
      </c>
      <c s="252">
        <f t="shared" si="607"/>
        <v>0</v>
      </c>
      <c s="253">
        <f t="shared" si="607"/>
        <v>0</v>
      </c>
      <c s="45"/>
      <c s="32"/>
      <c s="32"/>
    </row>
    <row r="1263" spans="1:22" s="33" customFormat="1" ht="26.25" hidden="1">
      <c r="A1263" s="294" t="s">
        <v>1107</v>
      </c>
      <c s="36" t="s">
        <v>130</v>
      </c>
      <c s="81">
        <v>11</v>
      </c>
      <c s="36" t="s">
        <v>417</v>
      </c>
      <c s="36" t="s">
        <v>248</v>
      </c>
      <c s="42" t="s">
        <v>1108</v>
      </c>
      <c s="102"/>
      <c s="103"/>
      <c s="35">
        <f>G1263+H1263</f>
        <v>0</v>
      </c>
      <c s="193"/>
      <c s="218">
        <f>I1263+J1263</f>
        <v>0</v>
      </c>
      <c s="252"/>
      <c s="216">
        <f>K1263+L1263</f>
        <v>0</v>
      </c>
      <c s="252"/>
      <c s="219">
        <f>K1263+N1263</f>
        <v>0</v>
      </c>
      <c s="252"/>
      <c s="219">
        <f>M1263+P1263</f>
        <v>0</v>
      </c>
      <c s="252"/>
      <c s="219">
        <f>O1263+R1263</f>
        <v>0</v>
      </c>
      <c s="45"/>
      <c s="32"/>
      <c s="32"/>
    </row>
    <row r="1264" spans="1:22" s="33" customFormat="1" ht="26.25" hidden="1">
      <c r="A1264" s="292" t="s">
        <v>1104</v>
      </c>
      <c s="36" t="s">
        <v>130</v>
      </c>
      <c s="36">
        <v>11</v>
      </c>
      <c s="36" t="s">
        <v>417</v>
      </c>
      <c s="87" t="s">
        <v>1038</v>
      </c>
      <c s="42"/>
      <c s="39">
        <f t="shared" si="608" ref="G1264:S1265">G1265</f>
        <v>0</v>
      </c>
      <c s="35">
        <f t="shared" si="608"/>
        <v>0</v>
      </c>
      <c s="35">
        <f t="shared" si="608"/>
        <v>0</v>
      </c>
      <c s="170">
        <f t="shared" si="608"/>
        <v>0</v>
      </c>
      <c s="218">
        <f t="shared" si="608"/>
        <v>0</v>
      </c>
      <c s="216">
        <f t="shared" si="608"/>
        <v>0</v>
      </c>
      <c s="216">
        <f t="shared" si="608"/>
        <v>0</v>
      </c>
      <c s="216">
        <f t="shared" si="608"/>
        <v>0</v>
      </c>
      <c s="219">
        <f t="shared" si="608"/>
        <v>0</v>
      </c>
      <c s="216">
        <f t="shared" si="608"/>
        <v>0</v>
      </c>
      <c s="219">
        <f t="shared" si="608"/>
        <v>0</v>
      </c>
      <c s="216">
        <f t="shared" si="608"/>
        <v>0</v>
      </c>
      <c s="219">
        <f t="shared" si="608"/>
        <v>0</v>
      </c>
      <c s="45"/>
      <c s="32"/>
      <c s="32"/>
    </row>
    <row r="1265" spans="1:22" s="33" customFormat="1" ht="26.25" hidden="1">
      <c r="A1265" s="292" t="s">
        <v>1105</v>
      </c>
      <c s="36" t="s">
        <v>130</v>
      </c>
      <c s="36">
        <v>11</v>
      </c>
      <c s="36" t="s">
        <v>417</v>
      </c>
      <c s="87" t="s">
        <v>1106</v>
      </c>
      <c s="42"/>
      <c s="39">
        <f t="shared" si="608"/>
        <v>0</v>
      </c>
      <c s="35">
        <f t="shared" si="608"/>
        <v>0</v>
      </c>
      <c s="35">
        <f t="shared" si="608"/>
        <v>0</v>
      </c>
      <c s="170">
        <f t="shared" si="608"/>
        <v>0</v>
      </c>
      <c s="218">
        <f t="shared" si="608"/>
        <v>0</v>
      </c>
      <c s="216">
        <f t="shared" si="608"/>
        <v>0</v>
      </c>
      <c s="216">
        <f t="shared" si="608"/>
        <v>0</v>
      </c>
      <c s="216">
        <f t="shared" si="608"/>
        <v>0</v>
      </c>
      <c s="219">
        <f t="shared" si="608"/>
        <v>0</v>
      </c>
      <c s="216">
        <f t="shared" si="608"/>
        <v>0</v>
      </c>
      <c s="219">
        <f t="shared" si="608"/>
        <v>0</v>
      </c>
      <c s="216">
        <f t="shared" si="608"/>
        <v>0</v>
      </c>
      <c s="219">
        <f t="shared" si="608"/>
        <v>0</v>
      </c>
      <c s="45"/>
      <c s="32"/>
      <c s="32"/>
    </row>
    <row r="1266" spans="1:22" s="33" customFormat="1" ht="26.25" hidden="1">
      <c r="A1266" s="294" t="s">
        <v>1107</v>
      </c>
      <c s="36" t="s">
        <v>130</v>
      </c>
      <c s="81">
        <v>11</v>
      </c>
      <c s="36" t="s">
        <v>417</v>
      </c>
      <c s="87" t="s">
        <v>1106</v>
      </c>
      <c s="89" t="s">
        <v>1108</v>
      </c>
      <c s="39"/>
      <c s="35"/>
      <c s="35">
        <f>G1266+H1266</f>
        <v>0</v>
      </c>
      <c s="170"/>
      <c s="218">
        <f>I1266+J1266</f>
        <v>0</v>
      </c>
      <c s="216"/>
      <c s="216">
        <f>K1266+L1266</f>
        <v>0</v>
      </c>
      <c s="216"/>
      <c s="219">
        <f>K1266+N1266</f>
        <v>0</v>
      </c>
      <c s="216"/>
      <c s="219">
        <f>M1266+P1266</f>
        <v>0</v>
      </c>
      <c s="216"/>
      <c s="219">
        <f>O1266+R1266</f>
        <v>0</v>
      </c>
      <c s="45"/>
      <c s="32"/>
      <c s="32"/>
    </row>
    <row r="1267" spans="1:22" s="33" customFormat="1" ht="26.25" hidden="1">
      <c r="A1267" s="292" t="s">
        <v>250</v>
      </c>
      <c s="36" t="s">
        <v>130</v>
      </c>
      <c s="81">
        <v>11</v>
      </c>
      <c s="36" t="s">
        <v>417</v>
      </c>
      <c s="36" t="s">
        <v>631</v>
      </c>
      <c s="104"/>
      <c s="39">
        <f t="shared" si="609" ref="G1267:S1267">G1268</f>
        <v>0</v>
      </c>
      <c s="35">
        <f t="shared" si="609"/>
        <v>0</v>
      </c>
      <c s="35">
        <f t="shared" si="609"/>
        <v>0</v>
      </c>
      <c s="170">
        <f t="shared" si="609"/>
        <v>0</v>
      </c>
      <c s="218">
        <f t="shared" si="609"/>
        <v>0</v>
      </c>
      <c s="216">
        <f t="shared" si="609"/>
        <v>0</v>
      </c>
      <c s="216">
        <f t="shared" si="609"/>
        <v>0</v>
      </c>
      <c s="216">
        <f t="shared" si="609"/>
        <v>0</v>
      </c>
      <c s="219">
        <f t="shared" si="609"/>
        <v>0</v>
      </c>
      <c s="216">
        <f t="shared" si="609"/>
        <v>0</v>
      </c>
      <c s="219">
        <f t="shared" si="609"/>
        <v>0</v>
      </c>
      <c s="216">
        <f t="shared" si="609"/>
        <v>0</v>
      </c>
      <c s="219">
        <f t="shared" si="609"/>
        <v>0</v>
      </c>
      <c s="45"/>
      <c s="32"/>
      <c s="32"/>
    </row>
    <row r="1268" spans="1:22" s="33" customFormat="1" ht="13.5" hidden="1">
      <c r="A1268" s="292" t="s">
        <v>1113</v>
      </c>
      <c s="36" t="s">
        <v>130</v>
      </c>
      <c s="81">
        <v>11</v>
      </c>
      <c s="36" t="s">
        <v>417</v>
      </c>
      <c s="36" t="s">
        <v>631</v>
      </c>
      <c s="42" t="s">
        <v>1114</v>
      </c>
      <c s="39"/>
      <c s="35"/>
      <c s="35">
        <f>G1268+H1268</f>
        <v>0</v>
      </c>
      <c s="170"/>
      <c s="218">
        <f>I1268+J1268</f>
        <v>0</v>
      </c>
      <c s="216"/>
      <c s="216">
        <f>K1268+L1268</f>
        <v>0</v>
      </c>
      <c s="216"/>
      <c s="219">
        <f>K1268+N1268</f>
        <v>0</v>
      </c>
      <c s="216"/>
      <c s="219">
        <f>M1268+P1268</f>
        <v>0</v>
      </c>
      <c s="216"/>
      <c s="219">
        <f>O1268+R1268</f>
        <v>0</v>
      </c>
      <c s="45"/>
      <c s="32"/>
      <c s="32"/>
    </row>
    <row r="1269" spans="1:22" s="33" customFormat="1" ht="13.5" hidden="1">
      <c r="A1269" s="460" t="s">
        <v>251</v>
      </c>
      <c s="433"/>
      <c s="433"/>
      <c s="433"/>
      <c s="433"/>
      <c s="42"/>
      <c s="105">
        <f t="shared" si="610" ref="G1269:S1272">G1270</f>
        <v>0</v>
      </c>
      <c s="106">
        <f t="shared" si="610"/>
        <v>0</v>
      </c>
      <c s="106">
        <f t="shared" si="610"/>
        <v>0</v>
      </c>
      <c s="194">
        <f t="shared" si="610"/>
        <v>0</v>
      </c>
      <c s="264">
        <f t="shared" si="610"/>
        <v>0</v>
      </c>
      <c s="262">
        <f t="shared" si="610"/>
        <v>0</v>
      </c>
      <c s="262">
        <f t="shared" si="610"/>
        <v>0</v>
      </c>
      <c s="262">
        <f t="shared" si="610"/>
        <v>0</v>
      </c>
      <c s="265">
        <f t="shared" si="610"/>
        <v>0</v>
      </c>
      <c s="262">
        <f t="shared" si="610"/>
        <v>0</v>
      </c>
      <c s="265">
        <f t="shared" si="610"/>
        <v>0</v>
      </c>
      <c s="262">
        <f t="shared" si="610"/>
        <v>0</v>
      </c>
      <c s="265">
        <f t="shared" si="610"/>
        <v>0</v>
      </c>
      <c s="45"/>
      <c s="32"/>
      <c s="32"/>
    </row>
    <row r="1270" spans="1:22" s="33" customFormat="1" ht="13.5" hidden="1">
      <c r="A1270" s="291" t="s">
        <v>935</v>
      </c>
      <c s="34" t="s">
        <v>252</v>
      </c>
      <c s="34" t="s">
        <v>423</v>
      </c>
      <c s="36"/>
      <c s="81"/>
      <c s="42"/>
      <c s="102">
        <f t="shared" si="610"/>
        <v>0</v>
      </c>
      <c s="103">
        <f t="shared" si="610"/>
        <v>0</v>
      </c>
      <c s="103">
        <f t="shared" si="610"/>
        <v>0</v>
      </c>
      <c s="193">
        <f t="shared" si="610"/>
        <v>0</v>
      </c>
      <c s="255">
        <f t="shared" si="610"/>
        <v>0</v>
      </c>
      <c s="252">
        <f t="shared" si="610"/>
        <v>0</v>
      </c>
      <c s="252">
        <f t="shared" si="610"/>
        <v>0</v>
      </c>
      <c s="252">
        <f t="shared" si="610"/>
        <v>0</v>
      </c>
      <c s="253">
        <f t="shared" si="610"/>
        <v>0</v>
      </c>
      <c s="252">
        <f t="shared" si="610"/>
        <v>0</v>
      </c>
      <c s="253">
        <f t="shared" si="610"/>
        <v>0</v>
      </c>
      <c s="252">
        <f t="shared" si="610"/>
        <v>0</v>
      </c>
      <c s="253">
        <f t="shared" si="610"/>
        <v>0</v>
      </c>
      <c s="45"/>
      <c s="32"/>
      <c s="32"/>
    </row>
    <row r="1271" spans="1:22" s="33" customFormat="1" ht="13.5" hidden="1">
      <c r="A1271" s="292" t="s">
        <v>447</v>
      </c>
      <c s="36" t="s">
        <v>252</v>
      </c>
      <c s="36" t="s">
        <v>423</v>
      </c>
      <c s="36" t="s">
        <v>423</v>
      </c>
      <c s="81"/>
      <c s="42"/>
      <c s="102">
        <f t="shared" si="610"/>
        <v>0</v>
      </c>
      <c s="103">
        <f t="shared" si="610"/>
        <v>0</v>
      </c>
      <c s="103">
        <f t="shared" si="610"/>
        <v>0</v>
      </c>
      <c s="193">
        <f t="shared" si="610"/>
        <v>0</v>
      </c>
      <c s="255">
        <f t="shared" si="610"/>
        <v>0</v>
      </c>
      <c s="252">
        <f t="shared" si="610"/>
        <v>0</v>
      </c>
      <c s="252">
        <f t="shared" si="610"/>
        <v>0</v>
      </c>
      <c s="252">
        <f t="shared" si="610"/>
        <v>0</v>
      </c>
      <c s="253">
        <f t="shared" si="610"/>
        <v>0</v>
      </c>
      <c s="252">
        <f t="shared" si="610"/>
        <v>0</v>
      </c>
      <c s="253">
        <f t="shared" si="610"/>
        <v>0</v>
      </c>
      <c s="252">
        <f t="shared" si="610"/>
        <v>0</v>
      </c>
      <c s="253">
        <f t="shared" si="610"/>
        <v>0</v>
      </c>
      <c s="45"/>
      <c s="32"/>
      <c s="32"/>
    </row>
    <row r="1272" spans="1:22" s="33" customFormat="1" ht="13.5" hidden="1">
      <c r="A1272" s="292" t="s">
        <v>16</v>
      </c>
      <c s="36" t="s">
        <v>252</v>
      </c>
      <c s="36" t="s">
        <v>423</v>
      </c>
      <c s="36" t="s">
        <v>423</v>
      </c>
      <c s="49" t="s">
        <v>17</v>
      </c>
      <c s="42"/>
      <c s="102">
        <f t="shared" si="610"/>
        <v>0</v>
      </c>
      <c s="103">
        <f t="shared" si="610"/>
        <v>0</v>
      </c>
      <c s="103">
        <f t="shared" si="610"/>
        <v>0</v>
      </c>
      <c s="193">
        <f t="shared" si="610"/>
        <v>0</v>
      </c>
      <c s="255">
        <f t="shared" si="610"/>
        <v>0</v>
      </c>
      <c s="252">
        <f t="shared" si="610"/>
        <v>0</v>
      </c>
      <c s="252">
        <f t="shared" si="610"/>
        <v>0</v>
      </c>
      <c s="252">
        <f t="shared" si="610"/>
        <v>0</v>
      </c>
      <c s="253">
        <f t="shared" si="610"/>
        <v>0</v>
      </c>
      <c s="252">
        <f t="shared" si="610"/>
        <v>0</v>
      </c>
      <c s="253">
        <f t="shared" si="610"/>
        <v>0</v>
      </c>
      <c s="252">
        <f t="shared" si="610"/>
        <v>0</v>
      </c>
      <c s="253">
        <f t="shared" si="610"/>
        <v>0</v>
      </c>
      <c s="45"/>
      <c s="32"/>
      <c s="32"/>
    </row>
    <row r="1273" spans="1:22" s="33" customFormat="1" ht="13.5" hidden="1">
      <c r="A1273" s="292" t="s">
        <v>590</v>
      </c>
      <c s="36" t="s">
        <v>252</v>
      </c>
      <c s="36" t="s">
        <v>423</v>
      </c>
      <c s="36" t="s">
        <v>423</v>
      </c>
      <c s="49" t="s">
        <v>17</v>
      </c>
      <c s="42" t="s">
        <v>591</v>
      </c>
      <c s="102"/>
      <c s="103"/>
      <c s="35">
        <f>G1273+H1273</f>
        <v>0</v>
      </c>
      <c s="193"/>
      <c s="218">
        <f>I1273+J1273</f>
        <v>0</v>
      </c>
      <c s="252"/>
      <c s="216">
        <f>K1273+L1273</f>
        <v>0</v>
      </c>
      <c s="252"/>
      <c s="219">
        <f>K1273+N1273</f>
        <v>0</v>
      </c>
      <c s="252"/>
      <c s="219">
        <f>M1273+P1273</f>
        <v>0</v>
      </c>
      <c s="252"/>
      <c s="219">
        <f>O1273+R1273</f>
        <v>0</v>
      </c>
      <c s="45"/>
      <c s="32"/>
      <c s="32"/>
    </row>
    <row r="1274" spans="1:22" s="33" customFormat="1" ht="13.5" hidden="1">
      <c r="A1274" s="432" t="s">
        <v>253</v>
      </c>
      <c s="433"/>
      <c s="433"/>
      <c s="433"/>
      <c s="433"/>
      <c s="434"/>
      <c s="62">
        <f t="shared" si="611" ref="G1274:O1274">G1275+G1289</f>
        <v>0</v>
      </c>
      <c s="63">
        <f t="shared" si="611"/>
        <v>0</v>
      </c>
      <c s="63">
        <f t="shared" si="611"/>
        <v>0</v>
      </c>
      <c s="179">
        <f t="shared" si="611"/>
        <v>0</v>
      </c>
      <c s="238">
        <f t="shared" si="611"/>
        <v>0</v>
      </c>
      <c s="237">
        <f>L1275+L1289</f>
        <v>0</v>
      </c>
      <c s="237">
        <f>M1275+M1289</f>
        <v>0</v>
      </c>
      <c s="237">
        <f t="shared" si="611"/>
        <v>0</v>
      </c>
      <c s="239">
        <f t="shared" si="611"/>
        <v>0</v>
      </c>
      <c s="237">
        <f>P1275+P1289</f>
        <v>0</v>
      </c>
      <c s="239">
        <f>Q1275+Q1289</f>
        <v>0</v>
      </c>
      <c s="237">
        <f>R1275+R1289</f>
        <v>0</v>
      </c>
      <c s="239">
        <f>S1275+S1289</f>
        <v>0</v>
      </c>
      <c s="45"/>
      <c s="32"/>
      <c s="32"/>
    </row>
    <row r="1275" spans="1:22" s="33" customFormat="1" ht="13.5" hidden="1">
      <c r="A1275" s="291" t="s">
        <v>656</v>
      </c>
      <c s="34" t="s">
        <v>254</v>
      </c>
      <c s="34" t="s">
        <v>414</v>
      </c>
      <c s="34"/>
      <c s="34"/>
      <c s="38"/>
      <c s="39">
        <f t="shared" si="612" ref="G1275:S1275">G1276</f>
        <v>0</v>
      </c>
      <c s="35">
        <f t="shared" si="612"/>
        <v>0</v>
      </c>
      <c s="35">
        <f t="shared" si="612"/>
        <v>0</v>
      </c>
      <c s="170">
        <f t="shared" si="612"/>
        <v>0</v>
      </c>
      <c s="218">
        <f t="shared" si="612"/>
        <v>0</v>
      </c>
      <c s="216">
        <f t="shared" si="612"/>
        <v>0</v>
      </c>
      <c s="216">
        <f t="shared" si="612"/>
        <v>0</v>
      </c>
      <c s="216">
        <f t="shared" si="612"/>
        <v>0</v>
      </c>
      <c s="219">
        <f t="shared" si="612"/>
        <v>0</v>
      </c>
      <c s="216">
        <f t="shared" si="612"/>
        <v>0</v>
      </c>
      <c s="219">
        <f t="shared" si="612"/>
        <v>0</v>
      </c>
      <c s="216">
        <f t="shared" si="612"/>
        <v>0</v>
      </c>
      <c s="219">
        <f t="shared" si="612"/>
        <v>0</v>
      </c>
      <c s="45"/>
      <c s="32"/>
      <c s="32"/>
    </row>
    <row r="1276" spans="1:22" s="33" customFormat="1" ht="13.5" hidden="1">
      <c r="A1276" s="291" t="s">
        <v>431</v>
      </c>
      <c s="34" t="s">
        <v>254</v>
      </c>
      <c s="34" t="s">
        <v>414</v>
      </c>
      <c s="34" t="s">
        <v>432</v>
      </c>
      <c s="34"/>
      <c s="38"/>
      <c s="44">
        <f t="shared" si="613" ref="G1276:O1276">G1277+G1282</f>
        <v>0</v>
      </c>
      <c s="37">
        <f t="shared" si="613"/>
        <v>0</v>
      </c>
      <c s="37">
        <f t="shared" si="613"/>
        <v>0</v>
      </c>
      <c s="173">
        <f t="shared" si="613"/>
        <v>0</v>
      </c>
      <c s="222">
        <f t="shared" si="613"/>
        <v>0</v>
      </c>
      <c s="220">
        <f>L1277+L1282</f>
        <v>0</v>
      </c>
      <c s="220">
        <f>M1277+M1282</f>
        <v>0</v>
      </c>
      <c s="220">
        <f t="shared" si="613"/>
        <v>0</v>
      </c>
      <c s="223">
        <f t="shared" si="613"/>
        <v>0</v>
      </c>
      <c s="220">
        <f>P1277+P1282</f>
        <v>0</v>
      </c>
      <c s="223">
        <f>Q1277+Q1282</f>
        <v>0</v>
      </c>
      <c s="220">
        <f>R1277+R1282</f>
        <v>0</v>
      </c>
      <c s="223">
        <f>S1277+S1282</f>
        <v>0</v>
      </c>
      <c s="45"/>
      <c s="32"/>
      <c s="32"/>
    </row>
    <row r="1277" spans="1:22" s="33" customFormat="1" ht="39" hidden="1">
      <c r="A1277" s="292" t="s">
        <v>975</v>
      </c>
      <c s="36" t="s">
        <v>254</v>
      </c>
      <c s="36" t="s">
        <v>414</v>
      </c>
      <c s="36" t="s">
        <v>432</v>
      </c>
      <c s="49" t="s">
        <v>15</v>
      </c>
      <c s="42"/>
      <c s="39">
        <f t="shared" si="614" ref="G1277:S1277">G1278</f>
        <v>0</v>
      </c>
      <c s="35">
        <f t="shared" si="614"/>
        <v>0</v>
      </c>
      <c s="35">
        <f t="shared" si="614"/>
        <v>0</v>
      </c>
      <c s="170">
        <f t="shared" si="614"/>
        <v>0</v>
      </c>
      <c s="218">
        <f t="shared" si="614"/>
        <v>0</v>
      </c>
      <c s="216">
        <f t="shared" si="614"/>
        <v>0</v>
      </c>
      <c s="216">
        <f t="shared" si="614"/>
        <v>0</v>
      </c>
      <c s="216">
        <f t="shared" si="614"/>
        <v>0</v>
      </c>
      <c s="219">
        <f t="shared" si="614"/>
        <v>0</v>
      </c>
      <c s="216">
        <f t="shared" si="614"/>
        <v>0</v>
      </c>
      <c s="219">
        <f t="shared" si="614"/>
        <v>0</v>
      </c>
      <c s="216">
        <f t="shared" si="614"/>
        <v>0</v>
      </c>
      <c s="219">
        <f t="shared" si="614"/>
        <v>0</v>
      </c>
      <c s="45"/>
      <c s="32"/>
      <c s="32"/>
    </row>
    <row r="1278" spans="1:22" s="33" customFormat="1" ht="13.5" hidden="1">
      <c r="A1278" s="292" t="s">
        <v>16</v>
      </c>
      <c s="36" t="s">
        <v>254</v>
      </c>
      <c s="36" t="s">
        <v>414</v>
      </c>
      <c s="36" t="s">
        <v>432</v>
      </c>
      <c s="49" t="s">
        <v>17</v>
      </c>
      <c s="42"/>
      <c s="44">
        <f t="shared" si="615" ref="G1278:O1278">G1279+G1281+G1280</f>
        <v>0</v>
      </c>
      <c s="37">
        <f t="shared" si="615"/>
        <v>0</v>
      </c>
      <c s="37">
        <f t="shared" si="615"/>
        <v>0</v>
      </c>
      <c s="173">
        <f t="shared" si="615"/>
        <v>0</v>
      </c>
      <c s="222">
        <f t="shared" si="615"/>
        <v>0</v>
      </c>
      <c s="220">
        <f>L1279+L1281+L1280</f>
        <v>0</v>
      </c>
      <c s="220">
        <f>M1279+M1281+M1280</f>
        <v>0</v>
      </c>
      <c s="220">
        <f t="shared" si="615"/>
        <v>0</v>
      </c>
      <c s="223">
        <f t="shared" si="615"/>
        <v>0</v>
      </c>
      <c s="220">
        <f>P1279+P1281+P1280</f>
        <v>0</v>
      </c>
      <c s="223">
        <f>Q1279+Q1281+Q1280</f>
        <v>0</v>
      </c>
      <c s="220">
        <f>R1279+R1281+R1280</f>
        <v>0</v>
      </c>
      <c s="223">
        <f>S1279+S1281+S1280</f>
        <v>0</v>
      </c>
      <c s="45"/>
      <c s="32"/>
      <c s="32"/>
    </row>
    <row r="1279" spans="1:22" s="33" customFormat="1" ht="13.5" hidden="1">
      <c r="A1279" s="292" t="s">
        <v>590</v>
      </c>
      <c s="36" t="s">
        <v>254</v>
      </c>
      <c s="36" t="s">
        <v>414</v>
      </c>
      <c s="36" t="s">
        <v>432</v>
      </c>
      <c s="49" t="s">
        <v>17</v>
      </c>
      <c s="42" t="s">
        <v>591</v>
      </c>
      <c s="39"/>
      <c s="35"/>
      <c s="35">
        <f>G1279+H1279</f>
        <v>0</v>
      </c>
      <c s="170"/>
      <c s="218">
        <f>I1279+J1279</f>
        <v>0</v>
      </c>
      <c s="216"/>
      <c s="216">
        <f>K1279+L1279</f>
        <v>0</v>
      </c>
      <c s="216"/>
      <c s="219">
        <f>K1279+N1279</f>
        <v>0</v>
      </c>
      <c s="216"/>
      <c s="219">
        <f>M1279+P1279</f>
        <v>0</v>
      </c>
      <c s="216"/>
      <c s="219">
        <f>O1279+R1279</f>
        <v>0</v>
      </c>
      <c s="45"/>
      <c s="32"/>
      <c s="32"/>
    </row>
    <row r="1280" spans="1:22" s="33" customFormat="1" ht="13.5" hidden="1">
      <c r="A1280" s="292" t="s">
        <v>853</v>
      </c>
      <c s="36" t="s">
        <v>254</v>
      </c>
      <c s="36" t="s">
        <v>414</v>
      </c>
      <c s="36" t="s">
        <v>432</v>
      </c>
      <c s="49" t="s">
        <v>17</v>
      </c>
      <c s="42" t="s">
        <v>854</v>
      </c>
      <c s="39"/>
      <c s="35"/>
      <c s="35">
        <f>G1280+H1280</f>
        <v>0</v>
      </c>
      <c s="170"/>
      <c s="218">
        <f>I1280+J1280</f>
        <v>0</v>
      </c>
      <c s="216"/>
      <c s="216">
        <f>K1280+L1280</f>
        <v>0</v>
      </c>
      <c s="216"/>
      <c s="219">
        <f>K1280+N1280</f>
        <v>0</v>
      </c>
      <c s="216"/>
      <c s="219">
        <f>M1280+P1280</f>
        <v>0</v>
      </c>
      <c s="216"/>
      <c s="219">
        <f>O1280+R1280</f>
        <v>0</v>
      </c>
      <c s="45"/>
      <c s="32"/>
      <c s="32"/>
    </row>
    <row r="1281" spans="1:22" s="33" customFormat="1" ht="26.25" hidden="1">
      <c r="A1281" s="292" t="s">
        <v>255</v>
      </c>
      <c s="36" t="s">
        <v>254</v>
      </c>
      <c s="36" t="s">
        <v>414</v>
      </c>
      <c s="36" t="s">
        <v>432</v>
      </c>
      <c s="49" t="s">
        <v>549</v>
      </c>
      <c s="42" t="s">
        <v>591</v>
      </c>
      <c s="39"/>
      <c s="35"/>
      <c s="35">
        <f>G1281+H1281</f>
        <v>0</v>
      </c>
      <c s="170"/>
      <c s="218">
        <f>I1281+J1281</f>
        <v>0</v>
      </c>
      <c s="216"/>
      <c s="216">
        <f>K1281+L1281</f>
        <v>0</v>
      </c>
      <c s="216"/>
      <c s="219">
        <f>K1281+N1281</f>
        <v>0</v>
      </c>
      <c s="216"/>
      <c s="219">
        <f>M1281+P1281</f>
        <v>0</v>
      </c>
      <c s="216"/>
      <c s="219">
        <f>O1281+R1281</f>
        <v>0</v>
      </c>
      <c s="45"/>
      <c s="32"/>
      <c s="32"/>
    </row>
    <row r="1282" spans="1:22" s="33" customFormat="1" ht="13.5" hidden="1">
      <c r="A1282" s="292" t="s">
        <v>616</v>
      </c>
      <c s="36" t="s">
        <v>254</v>
      </c>
      <c s="36" t="s">
        <v>414</v>
      </c>
      <c s="36" t="s">
        <v>432</v>
      </c>
      <c s="36" t="s">
        <v>617</v>
      </c>
      <c s="42"/>
      <c s="44">
        <f t="shared" si="616" ref="G1282:O1282">G1284+G1286+G1283</f>
        <v>0</v>
      </c>
      <c s="37">
        <f t="shared" si="616"/>
        <v>0</v>
      </c>
      <c s="37">
        <f t="shared" si="616"/>
        <v>0</v>
      </c>
      <c s="173">
        <f t="shared" si="616"/>
        <v>0</v>
      </c>
      <c s="222">
        <f t="shared" si="616"/>
        <v>0</v>
      </c>
      <c s="220">
        <f>L1284+L1286+L1283</f>
        <v>0</v>
      </c>
      <c s="220">
        <f>M1284+M1286+M1283</f>
        <v>0</v>
      </c>
      <c s="220">
        <f t="shared" si="616"/>
        <v>0</v>
      </c>
      <c s="223">
        <f t="shared" si="616"/>
        <v>0</v>
      </c>
      <c s="220">
        <f>P1284+P1286+P1283</f>
        <v>0</v>
      </c>
      <c s="223">
        <f>Q1284+Q1286+Q1283</f>
        <v>0</v>
      </c>
      <c s="220">
        <f>R1284+R1286+R1283</f>
        <v>0</v>
      </c>
      <c s="223">
        <f>S1284+S1286+S1283</f>
        <v>0</v>
      </c>
      <c s="45"/>
      <c s="32"/>
      <c s="32"/>
    </row>
    <row r="1283" spans="1:22" s="33" customFormat="1" ht="13.5" hidden="1">
      <c r="A1283" s="292" t="s">
        <v>616</v>
      </c>
      <c s="36" t="s">
        <v>254</v>
      </c>
      <c s="36" t="s">
        <v>414</v>
      </c>
      <c s="36" t="s">
        <v>432</v>
      </c>
      <c s="36" t="s">
        <v>256</v>
      </c>
      <c s="42"/>
      <c s="39"/>
      <c s="35"/>
      <c s="37">
        <f>G1283+H1283</f>
        <v>0</v>
      </c>
      <c s="170"/>
      <c s="222">
        <f>I1283+J1283</f>
        <v>0</v>
      </c>
      <c s="216"/>
      <c s="220">
        <f>K1283+L1283</f>
        <v>0</v>
      </c>
      <c s="216"/>
      <c s="223">
        <f>K1283+N1283</f>
        <v>0</v>
      </c>
      <c s="216"/>
      <c s="223">
        <f>M1283+P1283</f>
        <v>0</v>
      </c>
      <c s="216"/>
      <c s="223">
        <f>O1283+R1283</f>
        <v>0</v>
      </c>
      <c s="45"/>
      <c s="32"/>
      <c s="32"/>
    </row>
    <row r="1284" spans="1:22" s="33" customFormat="1" ht="13.5" hidden="1">
      <c r="A1284" s="293" t="s">
        <v>940</v>
      </c>
      <c s="36" t="s">
        <v>254</v>
      </c>
      <c s="36" t="s">
        <v>414</v>
      </c>
      <c s="36" t="s">
        <v>432</v>
      </c>
      <c s="43" t="s">
        <v>941</v>
      </c>
      <c s="42"/>
      <c s="39">
        <f t="shared" si="617" ref="G1284:S1284">G1285</f>
        <v>0</v>
      </c>
      <c s="35">
        <f t="shared" si="617"/>
        <v>0</v>
      </c>
      <c s="35">
        <f t="shared" si="617"/>
        <v>0</v>
      </c>
      <c s="170">
        <f t="shared" si="617"/>
        <v>0</v>
      </c>
      <c s="218">
        <f t="shared" si="617"/>
        <v>0</v>
      </c>
      <c s="216">
        <f t="shared" si="617"/>
        <v>0</v>
      </c>
      <c s="216">
        <f t="shared" si="617"/>
        <v>0</v>
      </c>
      <c s="216">
        <f t="shared" si="617"/>
        <v>0</v>
      </c>
      <c s="219">
        <f t="shared" si="617"/>
        <v>0</v>
      </c>
      <c s="216">
        <f t="shared" si="617"/>
        <v>0</v>
      </c>
      <c s="219">
        <f t="shared" si="617"/>
        <v>0</v>
      </c>
      <c s="216">
        <f t="shared" si="617"/>
        <v>0</v>
      </c>
      <c s="219">
        <f t="shared" si="617"/>
        <v>0</v>
      </c>
      <c s="45"/>
      <c s="32"/>
      <c s="32"/>
    </row>
    <row r="1285" spans="1:22" s="33" customFormat="1" ht="13.5" hidden="1">
      <c r="A1285" s="292" t="s">
        <v>590</v>
      </c>
      <c s="36" t="s">
        <v>254</v>
      </c>
      <c s="36" t="s">
        <v>414</v>
      </c>
      <c s="36" t="s">
        <v>432</v>
      </c>
      <c s="43" t="s">
        <v>941</v>
      </c>
      <c s="42" t="s">
        <v>591</v>
      </c>
      <c s="39"/>
      <c s="35"/>
      <c s="35">
        <f>G1285+H1285</f>
        <v>0</v>
      </c>
      <c s="170"/>
      <c s="218">
        <f>I1285+J1285</f>
        <v>0</v>
      </c>
      <c s="216"/>
      <c s="216">
        <f>K1285+L1285</f>
        <v>0</v>
      </c>
      <c s="216"/>
      <c s="219">
        <f>K1285+N1285</f>
        <v>0</v>
      </c>
      <c s="216"/>
      <c s="219">
        <f>M1285+P1285</f>
        <v>0</v>
      </c>
      <c s="216"/>
      <c s="219">
        <f>O1285+R1285</f>
        <v>0</v>
      </c>
      <c s="45"/>
      <c s="32"/>
      <c s="32"/>
    </row>
    <row r="1286" spans="1:22" s="33" customFormat="1" ht="13.5" hidden="1">
      <c r="A1286" s="293" t="s">
        <v>257</v>
      </c>
      <c s="36" t="s">
        <v>254</v>
      </c>
      <c s="36" t="s">
        <v>414</v>
      </c>
      <c s="36" t="s">
        <v>432</v>
      </c>
      <c s="43" t="s">
        <v>258</v>
      </c>
      <c s="42"/>
      <c s="44">
        <f t="shared" si="618" ref="G1286:O1286">G1288+G1287</f>
        <v>0</v>
      </c>
      <c s="37">
        <f t="shared" si="618"/>
        <v>0</v>
      </c>
      <c s="37">
        <f t="shared" si="618"/>
        <v>0</v>
      </c>
      <c s="173">
        <f t="shared" si="618"/>
        <v>0</v>
      </c>
      <c s="222">
        <f t="shared" si="618"/>
        <v>0</v>
      </c>
      <c s="220">
        <f>L1288+L1287</f>
        <v>0</v>
      </c>
      <c s="220">
        <f>M1288+M1287</f>
        <v>0</v>
      </c>
      <c s="220">
        <f t="shared" si="618"/>
        <v>0</v>
      </c>
      <c s="223">
        <f t="shared" si="618"/>
        <v>0</v>
      </c>
      <c s="220">
        <f>P1288+P1287</f>
        <v>0</v>
      </c>
      <c s="223">
        <f>Q1288+Q1287</f>
        <v>0</v>
      </c>
      <c s="220">
        <f>R1288+R1287</f>
        <v>0</v>
      </c>
      <c s="223">
        <f>S1288+S1287</f>
        <v>0</v>
      </c>
      <c s="45"/>
      <c s="32"/>
      <c s="32"/>
    </row>
    <row r="1287" spans="1:22" s="33" customFormat="1" ht="13.5" hidden="1">
      <c r="A1287" s="292" t="s">
        <v>23</v>
      </c>
      <c s="36" t="s">
        <v>254</v>
      </c>
      <c s="36" t="s">
        <v>414</v>
      </c>
      <c s="36" t="s">
        <v>432</v>
      </c>
      <c s="36" t="s">
        <v>258</v>
      </c>
      <c s="42" t="s">
        <v>24</v>
      </c>
      <c s="39"/>
      <c s="35"/>
      <c s="35">
        <f>G1287+H1287</f>
        <v>0</v>
      </c>
      <c s="170"/>
      <c s="218">
        <f>I1287+J1287</f>
        <v>0</v>
      </c>
      <c s="216"/>
      <c s="216">
        <f>K1287+L1287</f>
        <v>0</v>
      </c>
      <c s="216"/>
      <c s="219">
        <f>K1287+N1287</f>
        <v>0</v>
      </c>
      <c s="216"/>
      <c s="219">
        <f>M1287+P1287</f>
        <v>0</v>
      </c>
      <c s="216"/>
      <c s="219">
        <f>O1287+R1287</f>
        <v>0</v>
      </c>
      <c s="45"/>
      <c s="32"/>
      <c s="32"/>
    </row>
    <row r="1288" spans="1:22" s="33" customFormat="1" ht="13.5" hidden="1">
      <c r="A1288" s="292" t="s">
        <v>1058</v>
      </c>
      <c s="36" t="s">
        <v>254</v>
      </c>
      <c s="36" t="s">
        <v>414</v>
      </c>
      <c s="36" t="s">
        <v>432</v>
      </c>
      <c s="43" t="s">
        <v>258</v>
      </c>
      <c s="42" t="s">
        <v>1059</v>
      </c>
      <c s="39"/>
      <c s="35"/>
      <c s="35">
        <f>G1288+H1288</f>
        <v>0</v>
      </c>
      <c s="170"/>
      <c s="218">
        <f>I1288+J1288</f>
        <v>0</v>
      </c>
      <c s="216"/>
      <c s="216">
        <f>K1288+L1288</f>
        <v>0</v>
      </c>
      <c s="216"/>
      <c s="219">
        <f>K1288+N1288</f>
        <v>0</v>
      </c>
      <c s="216"/>
      <c s="219">
        <f>M1288+P1288</f>
        <v>0</v>
      </c>
      <c s="216"/>
      <c s="219">
        <f>O1288+R1288</f>
        <v>0</v>
      </c>
      <c s="45"/>
      <c s="32"/>
      <c s="32"/>
    </row>
    <row r="1289" spans="1:22" s="33" customFormat="1" ht="13.5" hidden="1">
      <c r="A1289" s="291" t="s">
        <v>844</v>
      </c>
      <c s="84">
        <v>140</v>
      </c>
      <c s="34" t="s">
        <v>427</v>
      </c>
      <c s="34"/>
      <c s="34"/>
      <c s="38"/>
      <c s="68">
        <f t="shared" si="619" ref="G1289:S1292">G1290</f>
        <v>0</v>
      </c>
      <c s="71">
        <f t="shared" si="619"/>
        <v>0</v>
      </c>
      <c s="71">
        <f t="shared" si="619"/>
        <v>0</v>
      </c>
      <c s="174">
        <f t="shared" si="619"/>
        <v>0</v>
      </c>
      <c s="218">
        <f t="shared" si="619"/>
        <v>0</v>
      </c>
      <c s="216">
        <f t="shared" si="619"/>
        <v>0</v>
      </c>
      <c s="216">
        <f t="shared" si="619"/>
        <v>0</v>
      </c>
      <c s="216">
        <f t="shared" si="619"/>
        <v>0</v>
      </c>
      <c s="219">
        <f t="shared" si="619"/>
        <v>0</v>
      </c>
      <c s="216">
        <f t="shared" si="619"/>
        <v>0</v>
      </c>
      <c s="219">
        <f t="shared" si="619"/>
        <v>0</v>
      </c>
      <c s="216">
        <f t="shared" si="619"/>
        <v>0</v>
      </c>
      <c s="219">
        <f t="shared" si="619"/>
        <v>0</v>
      </c>
      <c s="45"/>
      <c s="32"/>
      <c s="32"/>
    </row>
    <row r="1290" spans="1:22" s="33" customFormat="1" ht="26.25" hidden="1">
      <c r="A1290" s="291" t="s">
        <v>449</v>
      </c>
      <c s="34" t="s">
        <v>254</v>
      </c>
      <c s="34" t="s">
        <v>427</v>
      </c>
      <c s="34" t="s">
        <v>423</v>
      </c>
      <c s="34"/>
      <c s="38"/>
      <c s="68">
        <f t="shared" si="619"/>
        <v>0</v>
      </c>
      <c s="71">
        <f t="shared" si="619"/>
        <v>0</v>
      </c>
      <c s="71">
        <f t="shared" si="619"/>
        <v>0</v>
      </c>
      <c s="174">
        <f t="shared" si="619"/>
        <v>0</v>
      </c>
      <c s="218">
        <f t="shared" si="619"/>
        <v>0</v>
      </c>
      <c s="216">
        <f t="shared" si="619"/>
        <v>0</v>
      </c>
      <c s="216">
        <f t="shared" si="619"/>
        <v>0</v>
      </c>
      <c s="216">
        <f t="shared" si="619"/>
        <v>0</v>
      </c>
      <c s="219">
        <f t="shared" si="619"/>
        <v>0</v>
      </c>
      <c s="216">
        <f t="shared" si="619"/>
        <v>0</v>
      </c>
      <c s="219">
        <f t="shared" si="619"/>
        <v>0</v>
      </c>
      <c s="216">
        <f t="shared" si="619"/>
        <v>0</v>
      </c>
      <c s="219">
        <f t="shared" si="619"/>
        <v>0</v>
      </c>
      <c s="45"/>
      <c s="32"/>
      <c s="32"/>
    </row>
    <row r="1291" spans="1:22" s="33" customFormat="1" ht="13.5" hidden="1">
      <c r="A1291" s="292" t="s">
        <v>910</v>
      </c>
      <c s="36" t="s">
        <v>254</v>
      </c>
      <c s="36" t="s">
        <v>427</v>
      </c>
      <c s="36" t="s">
        <v>423</v>
      </c>
      <c s="36" t="s">
        <v>911</v>
      </c>
      <c s="42"/>
      <c s="68">
        <f t="shared" si="619"/>
        <v>0</v>
      </c>
      <c s="71">
        <f t="shared" si="619"/>
        <v>0</v>
      </c>
      <c s="71">
        <f t="shared" si="619"/>
        <v>0</v>
      </c>
      <c s="174">
        <f t="shared" si="619"/>
        <v>0</v>
      </c>
      <c s="218">
        <f t="shared" si="619"/>
        <v>0</v>
      </c>
      <c s="216">
        <f t="shared" si="619"/>
        <v>0</v>
      </c>
      <c s="216">
        <f t="shared" si="619"/>
        <v>0</v>
      </c>
      <c s="216">
        <f t="shared" si="619"/>
        <v>0</v>
      </c>
      <c s="219">
        <f t="shared" si="619"/>
        <v>0</v>
      </c>
      <c s="216">
        <f t="shared" si="619"/>
        <v>0</v>
      </c>
      <c s="219">
        <f t="shared" si="619"/>
        <v>0</v>
      </c>
      <c s="216">
        <f t="shared" si="619"/>
        <v>0</v>
      </c>
      <c s="219">
        <f t="shared" si="619"/>
        <v>0</v>
      </c>
      <c s="45"/>
      <c s="32"/>
      <c s="32"/>
    </row>
    <row r="1292" spans="1:22" s="33" customFormat="1" ht="13.5" hidden="1">
      <c r="A1292" s="292" t="s">
        <v>912</v>
      </c>
      <c s="36" t="s">
        <v>254</v>
      </c>
      <c s="36" t="s">
        <v>427</v>
      </c>
      <c s="36" t="s">
        <v>423</v>
      </c>
      <c s="36" t="s">
        <v>913</v>
      </c>
      <c s="42"/>
      <c s="68">
        <f t="shared" si="619"/>
        <v>0</v>
      </c>
      <c s="71">
        <f t="shared" si="619"/>
        <v>0</v>
      </c>
      <c s="71">
        <f t="shared" si="619"/>
        <v>0</v>
      </c>
      <c s="174">
        <f t="shared" si="619"/>
        <v>0</v>
      </c>
      <c s="218">
        <f t="shared" si="619"/>
        <v>0</v>
      </c>
      <c s="216">
        <f t="shared" si="619"/>
        <v>0</v>
      </c>
      <c s="216">
        <f t="shared" si="619"/>
        <v>0</v>
      </c>
      <c s="216">
        <f t="shared" si="619"/>
        <v>0</v>
      </c>
      <c s="219">
        <f t="shared" si="619"/>
        <v>0</v>
      </c>
      <c s="216">
        <f t="shared" si="619"/>
        <v>0</v>
      </c>
      <c s="219">
        <f t="shared" si="619"/>
        <v>0</v>
      </c>
      <c s="216">
        <f t="shared" si="619"/>
        <v>0</v>
      </c>
      <c s="219">
        <f t="shared" si="619"/>
        <v>0</v>
      </c>
      <c s="45"/>
      <c s="32"/>
      <c s="32"/>
    </row>
    <row r="1293" spans="1:22" s="33" customFormat="1" ht="13.5" hidden="1" thickBot="1">
      <c r="A1293" s="297" t="s">
        <v>590</v>
      </c>
      <c s="54" t="s">
        <v>254</v>
      </c>
      <c s="54" t="s">
        <v>427</v>
      </c>
      <c s="54" t="s">
        <v>423</v>
      </c>
      <c s="54" t="s">
        <v>913</v>
      </c>
      <c s="56" t="s">
        <v>591</v>
      </c>
      <c s="76"/>
      <c s="77"/>
      <c s="77">
        <f>G1293+H1293</f>
        <v>0</v>
      </c>
      <c s="187"/>
      <c s="256">
        <f>I1293+J1293</f>
        <v>0</v>
      </c>
      <c s="246"/>
      <c s="246">
        <f>K1293+L1293</f>
        <v>0</v>
      </c>
      <c s="246"/>
      <c s="254">
        <f>K1293+N1293</f>
        <v>0</v>
      </c>
      <c s="246"/>
      <c s="254">
        <f>M1293+P1293</f>
        <v>0</v>
      </c>
      <c s="246"/>
      <c s="254">
        <f>O1293+R1293</f>
        <v>0</v>
      </c>
      <c s="45"/>
      <c s="32"/>
      <c s="32"/>
    </row>
    <row r="1294" spans="1:22" s="28" customFormat="1" ht="30.75" customHeight="1" hidden="1" thickBot="1">
      <c r="A1294" s="443" t="s">
        <v>259</v>
      </c>
      <c s="444"/>
      <c s="444"/>
      <c s="444"/>
      <c s="444"/>
      <c s="445"/>
      <c s="25">
        <f t="shared" si="620" ref="G1294:O1294">G1295+G1305+G1426</f>
        <v>75887.600000000006</v>
      </c>
      <c s="23">
        <f t="shared" si="620"/>
        <v>1623.4000000000001</v>
      </c>
      <c s="23">
        <f t="shared" si="620"/>
        <v>77511</v>
      </c>
      <c s="177">
        <f t="shared" si="620"/>
        <v>-1554</v>
      </c>
      <c s="210">
        <f t="shared" si="620"/>
        <v>75957</v>
      </c>
      <c s="210">
        <f>L1295+L1305+L1426</f>
        <v>0</v>
      </c>
      <c s="210">
        <f>M1295+M1305+M1426</f>
        <v>75957</v>
      </c>
      <c s="210">
        <f t="shared" si="620"/>
        <v>-75957</v>
      </c>
      <c s="210">
        <f t="shared" si="620"/>
        <v>-3.638200851696638E-13</v>
      </c>
      <c s="210">
        <f>P1295+P1305+P1426</f>
        <v>0</v>
      </c>
      <c s="210">
        <f>Q1295+Q1305+Q1426</f>
        <v>-3.638200851696638E-13</v>
      </c>
      <c s="210">
        <f>R1295+R1305+R1426</f>
        <v>0</v>
      </c>
      <c s="210">
        <f>S1295+S1305+S1426</f>
        <v>-3.638200851696638E-13</v>
      </c>
      <c s="26"/>
      <c s="27"/>
      <c s="27"/>
    </row>
    <row r="1295" spans="1:22" s="65" customFormat="1" ht="13.5" hidden="1">
      <c r="A1295" s="290" t="s">
        <v>844</v>
      </c>
      <c s="107">
        <v>150</v>
      </c>
      <c s="29" t="s">
        <v>427</v>
      </c>
      <c s="29"/>
      <c s="29"/>
      <c s="59"/>
      <c s="91">
        <f t="shared" si="621" ref="G1295:O1295">G1296+G1300</f>
        <v>400</v>
      </c>
      <c s="108">
        <f t="shared" si="621"/>
        <v>1554</v>
      </c>
      <c s="108">
        <f t="shared" si="621"/>
        <v>1954</v>
      </c>
      <c s="195">
        <f t="shared" si="621"/>
        <v>-1554</v>
      </c>
      <c s="258">
        <f t="shared" si="621"/>
        <v>400</v>
      </c>
      <c s="266">
        <f>L1296+L1300</f>
        <v>0</v>
      </c>
      <c s="266">
        <f>M1296+M1300</f>
        <v>400</v>
      </c>
      <c s="266">
        <f t="shared" si="621"/>
        <v>-400</v>
      </c>
      <c s="267">
        <f t="shared" si="621"/>
        <v>0</v>
      </c>
      <c s="266">
        <f>P1296+P1300</f>
        <v>0</v>
      </c>
      <c s="267">
        <f>Q1296+Q1300</f>
        <v>0</v>
      </c>
      <c s="266">
        <f>R1296+R1300</f>
        <v>0</v>
      </c>
      <c s="267">
        <f>S1296+S1300</f>
        <v>0</v>
      </c>
      <c s="31"/>
      <c s="64"/>
      <c s="64"/>
    </row>
    <row r="1296" spans="1:22" s="33" customFormat="1" ht="26.25" hidden="1">
      <c r="A1296" s="291" t="s">
        <v>449</v>
      </c>
      <c s="34" t="s">
        <v>260</v>
      </c>
      <c s="34" t="s">
        <v>427</v>
      </c>
      <c s="34" t="s">
        <v>423</v>
      </c>
      <c s="34"/>
      <c s="38"/>
      <c s="39">
        <f t="shared" si="622" ref="G1296:S1298">G1297</f>
        <v>0</v>
      </c>
      <c s="35">
        <f t="shared" si="622"/>
        <v>0</v>
      </c>
      <c s="35">
        <f t="shared" si="622"/>
        <v>0</v>
      </c>
      <c s="170">
        <f t="shared" si="622"/>
        <v>0</v>
      </c>
      <c s="218">
        <f t="shared" si="622"/>
        <v>0</v>
      </c>
      <c s="216">
        <f t="shared" si="622"/>
        <v>0</v>
      </c>
      <c s="216">
        <f t="shared" si="622"/>
        <v>0</v>
      </c>
      <c s="216">
        <f t="shared" si="622"/>
        <v>0</v>
      </c>
      <c s="219">
        <f t="shared" si="622"/>
        <v>0</v>
      </c>
      <c s="216">
        <f t="shared" si="622"/>
        <v>0</v>
      </c>
      <c s="219">
        <f t="shared" si="622"/>
        <v>0</v>
      </c>
      <c s="216">
        <f t="shared" si="622"/>
        <v>0</v>
      </c>
      <c s="219">
        <f t="shared" si="622"/>
        <v>0</v>
      </c>
      <c s="31"/>
      <c s="32"/>
      <c s="32"/>
    </row>
    <row r="1297" spans="1:22" s="33" customFormat="1" ht="13.5" hidden="1">
      <c r="A1297" s="292" t="s">
        <v>910</v>
      </c>
      <c s="36" t="s">
        <v>260</v>
      </c>
      <c s="36" t="s">
        <v>427</v>
      </c>
      <c s="36" t="s">
        <v>423</v>
      </c>
      <c s="36" t="s">
        <v>911</v>
      </c>
      <c s="42"/>
      <c s="39">
        <f t="shared" si="622"/>
        <v>0</v>
      </c>
      <c s="35">
        <f t="shared" si="622"/>
        <v>0</v>
      </c>
      <c s="35">
        <f t="shared" si="622"/>
        <v>0</v>
      </c>
      <c s="170">
        <f t="shared" si="622"/>
        <v>0</v>
      </c>
      <c s="218">
        <f t="shared" si="622"/>
        <v>0</v>
      </c>
      <c s="216">
        <f t="shared" si="622"/>
        <v>0</v>
      </c>
      <c s="216">
        <f t="shared" si="622"/>
        <v>0</v>
      </c>
      <c s="216">
        <f t="shared" si="622"/>
        <v>0</v>
      </c>
      <c s="219">
        <f t="shared" si="622"/>
        <v>0</v>
      </c>
      <c s="216">
        <f t="shared" si="622"/>
        <v>0</v>
      </c>
      <c s="219">
        <f t="shared" si="622"/>
        <v>0</v>
      </c>
      <c s="216">
        <f t="shared" si="622"/>
        <v>0</v>
      </c>
      <c s="219">
        <f t="shared" si="622"/>
        <v>0</v>
      </c>
      <c s="31"/>
      <c s="32"/>
      <c s="32"/>
    </row>
    <row r="1298" spans="1:22" s="33" customFormat="1" ht="13.5" hidden="1">
      <c r="A1298" s="292" t="s">
        <v>912</v>
      </c>
      <c s="36" t="s">
        <v>260</v>
      </c>
      <c s="36" t="s">
        <v>427</v>
      </c>
      <c s="36" t="s">
        <v>423</v>
      </c>
      <c s="36" t="s">
        <v>913</v>
      </c>
      <c s="42"/>
      <c s="39">
        <f>G1299</f>
        <v>0</v>
      </c>
      <c s="35">
        <f t="shared" si="622"/>
        <v>0</v>
      </c>
      <c s="35">
        <f t="shared" si="622"/>
        <v>0</v>
      </c>
      <c s="170">
        <f t="shared" si="622"/>
        <v>0</v>
      </c>
      <c s="218">
        <f t="shared" si="622"/>
        <v>0</v>
      </c>
      <c s="216">
        <f t="shared" si="622"/>
        <v>0</v>
      </c>
      <c s="216">
        <f t="shared" si="622"/>
        <v>0</v>
      </c>
      <c s="216">
        <f t="shared" si="622"/>
        <v>0</v>
      </c>
      <c s="219">
        <f t="shared" si="622"/>
        <v>0</v>
      </c>
      <c s="216">
        <f t="shared" si="622"/>
        <v>0</v>
      </c>
      <c s="219">
        <f t="shared" si="622"/>
        <v>0</v>
      </c>
      <c s="216">
        <f t="shared" si="622"/>
        <v>0</v>
      </c>
      <c s="219">
        <f t="shared" si="622"/>
        <v>0</v>
      </c>
      <c s="31"/>
      <c s="32"/>
      <c s="32"/>
    </row>
    <row r="1299" spans="1:22" s="33" customFormat="1" ht="13.5" hidden="1">
      <c r="A1299" s="292" t="s">
        <v>590</v>
      </c>
      <c s="36" t="s">
        <v>260</v>
      </c>
      <c s="36" t="s">
        <v>427</v>
      </c>
      <c s="36" t="s">
        <v>423</v>
      </c>
      <c s="36" t="s">
        <v>913</v>
      </c>
      <c s="42" t="s">
        <v>591</v>
      </c>
      <c s="39"/>
      <c s="35"/>
      <c s="35"/>
      <c s="170"/>
      <c s="218"/>
      <c s="216"/>
      <c s="216"/>
      <c s="216"/>
      <c s="219"/>
      <c s="216"/>
      <c s="219"/>
      <c s="216"/>
      <c s="219"/>
      <c s="31"/>
      <c s="32"/>
      <c s="32"/>
    </row>
    <row r="1300" spans="1:22" s="41" customFormat="1" ht="13.5" hidden="1">
      <c r="A1300" s="291" t="s">
        <v>450</v>
      </c>
      <c s="84">
        <v>150</v>
      </c>
      <c s="34" t="s">
        <v>427</v>
      </c>
      <c s="34" t="s">
        <v>427</v>
      </c>
      <c s="36"/>
      <c s="42"/>
      <c s="44">
        <f t="shared" si="623" ref="G1300:S1301">G1301</f>
        <v>400</v>
      </c>
      <c s="37">
        <f t="shared" si="623"/>
        <v>1554</v>
      </c>
      <c s="37">
        <f t="shared" si="623"/>
        <v>1954</v>
      </c>
      <c s="173">
        <f t="shared" si="623"/>
        <v>-1554</v>
      </c>
      <c s="222">
        <f t="shared" si="623"/>
        <v>400</v>
      </c>
      <c s="220">
        <f t="shared" si="623"/>
        <v>0</v>
      </c>
      <c s="220">
        <f t="shared" si="623"/>
        <v>400</v>
      </c>
      <c s="220">
        <f t="shared" si="623"/>
        <v>-400</v>
      </c>
      <c s="223">
        <f t="shared" si="623"/>
        <v>0</v>
      </c>
      <c s="220">
        <f t="shared" si="623"/>
        <v>0</v>
      </c>
      <c s="223">
        <f t="shared" si="623"/>
        <v>0</v>
      </c>
      <c s="220">
        <f t="shared" si="623"/>
        <v>0</v>
      </c>
      <c s="223">
        <f t="shared" si="623"/>
        <v>0</v>
      </c>
      <c s="31"/>
      <c s="40"/>
      <c s="40"/>
    </row>
    <row r="1301" spans="1:22" s="41" customFormat="1" ht="13.5" hidden="1">
      <c r="A1301" s="292" t="s">
        <v>199</v>
      </c>
      <c s="81">
        <v>150</v>
      </c>
      <c s="36" t="s">
        <v>427</v>
      </c>
      <c s="36" t="s">
        <v>427</v>
      </c>
      <c s="36" t="s">
        <v>261</v>
      </c>
      <c s="42"/>
      <c s="44">
        <f t="shared" si="623"/>
        <v>400</v>
      </c>
      <c s="37">
        <f t="shared" si="623"/>
        <v>1554</v>
      </c>
      <c s="37">
        <f t="shared" si="623"/>
        <v>1954</v>
      </c>
      <c s="173">
        <f t="shared" si="623"/>
        <v>-1554</v>
      </c>
      <c s="222">
        <f t="shared" si="623"/>
        <v>400</v>
      </c>
      <c s="220">
        <f t="shared" si="623"/>
        <v>0</v>
      </c>
      <c s="220">
        <f t="shared" si="623"/>
        <v>400</v>
      </c>
      <c s="220">
        <f t="shared" si="623"/>
        <v>-400</v>
      </c>
      <c s="223">
        <f t="shared" si="623"/>
        <v>0</v>
      </c>
      <c s="220">
        <f t="shared" si="623"/>
        <v>0</v>
      </c>
      <c s="223">
        <f t="shared" si="623"/>
        <v>0</v>
      </c>
      <c s="220">
        <f t="shared" si="623"/>
        <v>0</v>
      </c>
      <c s="223">
        <f t="shared" si="623"/>
        <v>0</v>
      </c>
      <c s="31"/>
      <c s="40"/>
      <c s="40"/>
    </row>
    <row r="1302" spans="1:22" s="41" customFormat="1" ht="13.5" hidden="1">
      <c r="A1302" s="292" t="s">
        <v>201</v>
      </c>
      <c s="81">
        <v>150</v>
      </c>
      <c s="36" t="s">
        <v>427</v>
      </c>
      <c s="36" t="s">
        <v>427</v>
      </c>
      <c s="36" t="s">
        <v>202</v>
      </c>
      <c s="42"/>
      <c s="44">
        <f t="shared" si="624" ref="G1302:O1302">G1303+G1304</f>
        <v>400</v>
      </c>
      <c s="37">
        <f t="shared" si="624"/>
        <v>1554</v>
      </c>
      <c s="37">
        <f t="shared" si="624"/>
        <v>1954</v>
      </c>
      <c s="173">
        <f t="shared" si="624"/>
        <v>-1554</v>
      </c>
      <c s="222">
        <f t="shared" si="624"/>
        <v>400</v>
      </c>
      <c s="220">
        <f>L1303+L1304</f>
        <v>0</v>
      </c>
      <c s="220">
        <f>M1303+M1304</f>
        <v>400</v>
      </c>
      <c s="220">
        <f t="shared" si="624"/>
        <v>-400</v>
      </c>
      <c s="223">
        <f t="shared" si="624"/>
        <v>0</v>
      </c>
      <c s="220">
        <f>P1303+P1304</f>
        <v>0</v>
      </c>
      <c s="223">
        <f>Q1303+Q1304</f>
        <v>0</v>
      </c>
      <c s="220">
        <f>R1303+R1304</f>
        <v>0</v>
      </c>
      <c s="223">
        <f>S1303+S1304</f>
        <v>0</v>
      </c>
      <c s="31"/>
      <c s="40"/>
      <c s="40"/>
    </row>
    <row r="1303" spans="1:22" s="41" customFormat="1" ht="13.5" hidden="1">
      <c r="A1303" s="292" t="s">
        <v>645</v>
      </c>
      <c s="81">
        <v>150</v>
      </c>
      <c s="36" t="s">
        <v>427</v>
      </c>
      <c s="36" t="s">
        <v>427</v>
      </c>
      <c s="36" t="s">
        <v>202</v>
      </c>
      <c s="42" t="s">
        <v>646</v>
      </c>
      <c s="39">
        <v>0</v>
      </c>
      <c s="35">
        <v>1554</v>
      </c>
      <c s="35">
        <v>1554</v>
      </c>
      <c s="170">
        <v>-1554</v>
      </c>
      <c s="218">
        <f>I1303+J1303</f>
        <v>0</v>
      </c>
      <c s="216">
        <v>0</v>
      </c>
      <c s="216">
        <f>K1303+L1303</f>
        <v>0</v>
      </c>
      <c s="220">
        <v>0</v>
      </c>
      <c s="219">
        <f>K1303+N1303</f>
        <v>0</v>
      </c>
      <c s="220">
        <v>0</v>
      </c>
      <c s="219">
        <f>M1303+P1303</f>
        <v>0</v>
      </c>
      <c s="220">
        <v>0</v>
      </c>
      <c s="219">
        <f>O1303+R1303</f>
        <v>0</v>
      </c>
      <c s="46"/>
      <c s="40"/>
      <c s="40"/>
    </row>
    <row r="1304" spans="1:22" s="41" customFormat="1" ht="13.5" hidden="1">
      <c r="A1304" s="292" t="s">
        <v>262</v>
      </c>
      <c s="81">
        <v>150</v>
      </c>
      <c s="36" t="s">
        <v>427</v>
      </c>
      <c s="36" t="s">
        <v>427</v>
      </c>
      <c s="36" t="s">
        <v>263</v>
      </c>
      <c s="42" t="s">
        <v>646</v>
      </c>
      <c s="39">
        <v>400</v>
      </c>
      <c s="35">
        <v>0</v>
      </c>
      <c s="35">
        <f>G1304+H1304</f>
        <v>400</v>
      </c>
      <c s="170">
        <v>0</v>
      </c>
      <c s="218">
        <f>I1304+J1304</f>
        <v>400</v>
      </c>
      <c s="216">
        <v>0</v>
      </c>
      <c s="216">
        <f>K1304+L1304</f>
        <v>400</v>
      </c>
      <c s="220">
        <v>-400</v>
      </c>
      <c s="219">
        <f>K1304+N1304</f>
        <v>0</v>
      </c>
      <c s="224">
        <v>0</v>
      </c>
      <c s="219">
        <f>O1304+P1304</f>
        <v>0</v>
      </c>
      <c s="224">
        <v>0</v>
      </c>
      <c s="219">
        <f>Q1304+R1304</f>
        <v>0</v>
      </c>
      <c s="31"/>
      <c s="40"/>
      <c s="40"/>
    </row>
    <row r="1305" spans="1:22" s="65" customFormat="1" ht="13.5" hidden="1">
      <c r="A1305" s="291" t="s">
        <v>647</v>
      </c>
      <c s="84">
        <v>150</v>
      </c>
      <c s="34">
        <v>10</v>
      </c>
      <c s="34"/>
      <c s="34"/>
      <c s="38"/>
      <c s="66">
        <f t="shared" si="625" ref="G1305:O1305">G1306+G1322+G1352+G1409</f>
        <v>75487.600000000006</v>
      </c>
      <c s="66">
        <f t="shared" si="625"/>
        <v>69.399999999999977</v>
      </c>
      <c s="66">
        <f t="shared" si="625"/>
        <v>75557</v>
      </c>
      <c s="189">
        <f t="shared" si="625"/>
        <v>0</v>
      </c>
      <c s="242">
        <f t="shared" si="625"/>
        <v>75557</v>
      </c>
      <c s="240">
        <f>L1306+L1322+L1352+L1409</f>
        <v>0</v>
      </c>
      <c s="240">
        <f>M1306+M1322+M1352+M1409</f>
        <v>75557</v>
      </c>
      <c s="240">
        <f t="shared" si="625"/>
        <v>-75557</v>
      </c>
      <c s="260">
        <f t="shared" si="625"/>
        <v>-3.638200851696638E-13</v>
      </c>
      <c s="240">
        <f>P1306+P1322+P1352+P1409</f>
        <v>0</v>
      </c>
      <c s="260">
        <f>Q1306+Q1322+Q1352+Q1409</f>
        <v>-3.638200851696638E-13</v>
      </c>
      <c s="240">
        <f>R1306+R1322+R1352+R1409</f>
        <v>0</v>
      </c>
      <c s="260">
        <f>S1306+S1322+S1352+S1409</f>
        <v>-3.638200851696638E-13</v>
      </c>
      <c s="46"/>
      <c s="64"/>
      <c s="64"/>
    </row>
    <row r="1306" spans="1:22" s="41" customFormat="1" ht="13.5" hidden="1">
      <c r="A1306" s="291" t="s">
        <v>811</v>
      </c>
      <c s="84">
        <v>150</v>
      </c>
      <c s="34">
        <v>10</v>
      </c>
      <c s="34" t="s">
        <v>414</v>
      </c>
      <c s="34"/>
      <c s="38"/>
      <c s="39">
        <f t="shared" si="626" ref="G1306:O1306">G1307+G1312</f>
        <v>2730</v>
      </c>
      <c s="39">
        <f t="shared" si="626"/>
        <v>245</v>
      </c>
      <c s="39">
        <f t="shared" si="626"/>
        <v>2975</v>
      </c>
      <c s="175">
        <f t="shared" si="626"/>
        <v>0</v>
      </c>
      <c s="218">
        <f t="shared" si="626"/>
        <v>2975</v>
      </c>
      <c s="224">
        <f>L1307+L1312</f>
        <v>0</v>
      </c>
      <c s="224">
        <f>M1307+M1312</f>
        <v>2975</v>
      </c>
      <c s="224">
        <f t="shared" si="626"/>
        <v>-2975</v>
      </c>
      <c s="226">
        <f t="shared" si="626"/>
        <v>0</v>
      </c>
      <c s="224">
        <f>P1307+P1312</f>
        <v>0</v>
      </c>
      <c s="226">
        <f>Q1307+Q1312</f>
        <v>0</v>
      </c>
      <c s="224">
        <f>R1307+R1312</f>
        <v>0</v>
      </c>
      <c s="226">
        <f>S1307+S1312</f>
        <v>0</v>
      </c>
      <c s="46"/>
      <c s="40"/>
      <c s="40"/>
    </row>
    <row r="1307" spans="1:22" s="41" customFormat="1" ht="13.5" hidden="1">
      <c r="A1307" s="292" t="s">
        <v>264</v>
      </c>
      <c s="81">
        <v>150</v>
      </c>
      <c s="36">
        <v>10</v>
      </c>
      <c s="36" t="s">
        <v>414</v>
      </c>
      <c s="36" t="s">
        <v>265</v>
      </c>
      <c s="42"/>
      <c s="39">
        <f t="shared" si="627" ref="G1307:S1308">G1308</f>
        <v>2730</v>
      </c>
      <c s="35">
        <f t="shared" si="627"/>
        <v>245</v>
      </c>
      <c s="35">
        <f t="shared" si="627"/>
        <v>2975</v>
      </c>
      <c s="170">
        <f t="shared" si="627"/>
        <v>-2975</v>
      </c>
      <c s="218">
        <f t="shared" si="627"/>
        <v>0</v>
      </c>
      <c s="216">
        <f t="shared" si="627"/>
        <v>0</v>
      </c>
      <c s="216">
        <f t="shared" si="627"/>
        <v>0</v>
      </c>
      <c s="216">
        <f t="shared" si="627"/>
        <v>0</v>
      </c>
      <c s="219">
        <f t="shared" si="627"/>
        <v>0</v>
      </c>
      <c s="216">
        <f t="shared" si="627"/>
        <v>0</v>
      </c>
      <c s="219">
        <f t="shared" si="627"/>
        <v>0</v>
      </c>
      <c s="216">
        <f t="shared" si="627"/>
        <v>0</v>
      </c>
      <c s="219">
        <f t="shared" si="627"/>
        <v>0</v>
      </c>
      <c s="46"/>
      <c s="40"/>
      <c s="40"/>
    </row>
    <row r="1308" spans="1:22" s="41" customFormat="1" ht="13.5" hidden="1">
      <c r="A1308" s="292" t="s">
        <v>266</v>
      </c>
      <c s="81">
        <v>150</v>
      </c>
      <c s="36">
        <v>10</v>
      </c>
      <c s="36" t="s">
        <v>414</v>
      </c>
      <c s="36" t="s">
        <v>267</v>
      </c>
      <c s="42"/>
      <c s="39">
        <f t="shared" si="627"/>
        <v>2730</v>
      </c>
      <c s="35">
        <f t="shared" si="627"/>
        <v>245</v>
      </c>
      <c s="35">
        <f t="shared" si="627"/>
        <v>2975</v>
      </c>
      <c s="170">
        <f t="shared" si="627"/>
        <v>-2975</v>
      </c>
      <c s="218">
        <f t="shared" si="627"/>
        <v>0</v>
      </c>
      <c s="216">
        <f t="shared" si="627"/>
        <v>0</v>
      </c>
      <c s="216">
        <f t="shared" si="627"/>
        <v>0</v>
      </c>
      <c s="216">
        <f t="shared" si="627"/>
        <v>0</v>
      </c>
      <c s="219">
        <f t="shared" si="627"/>
        <v>0</v>
      </c>
      <c s="216">
        <f t="shared" si="627"/>
        <v>0</v>
      </c>
      <c s="219">
        <f t="shared" si="627"/>
        <v>0</v>
      </c>
      <c s="216">
        <f t="shared" si="627"/>
        <v>0</v>
      </c>
      <c s="219">
        <f t="shared" si="627"/>
        <v>0</v>
      </c>
      <c s="46"/>
      <c s="40"/>
      <c s="40"/>
    </row>
    <row r="1309" spans="1:22" s="41" customFormat="1" ht="26.25" hidden="1">
      <c r="A1309" s="292" t="s">
        <v>268</v>
      </c>
      <c s="81">
        <v>150</v>
      </c>
      <c s="36">
        <v>10</v>
      </c>
      <c s="36" t="s">
        <v>414</v>
      </c>
      <c s="36" t="s">
        <v>269</v>
      </c>
      <c s="42"/>
      <c s="39">
        <f t="shared" si="628" ref="G1309:O1309">G1310+G1311</f>
        <v>2730</v>
      </c>
      <c s="35">
        <f t="shared" si="628"/>
        <v>245</v>
      </c>
      <c s="35">
        <f t="shared" si="628"/>
        <v>2975</v>
      </c>
      <c s="170">
        <f t="shared" si="628"/>
        <v>-2975</v>
      </c>
      <c s="218">
        <f t="shared" si="628"/>
        <v>0</v>
      </c>
      <c s="216">
        <f>L1310+L1311</f>
        <v>0</v>
      </c>
      <c s="216">
        <f>M1310+M1311</f>
        <v>0</v>
      </c>
      <c s="216">
        <f t="shared" si="628"/>
        <v>0</v>
      </c>
      <c s="219">
        <f t="shared" si="628"/>
        <v>0</v>
      </c>
      <c s="216">
        <f>P1310+P1311</f>
        <v>0</v>
      </c>
      <c s="219">
        <f>Q1310+Q1311</f>
        <v>0</v>
      </c>
      <c s="216">
        <f>R1310+R1311</f>
        <v>0</v>
      </c>
      <c s="219">
        <f>S1310+S1311</f>
        <v>0</v>
      </c>
      <c s="46"/>
      <c s="40"/>
      <c s="40"/>
    </row>
    <row r="1310" spans="1:22" s="41" customFormat="1" ht="13.5" hidden="1">
      <c r="A1310" s="292" t="s">
        <v>652</v>
      </c>
      <c s="81">
        <v>150</v>
      </c>
      <c s="36">
        <v>10</v>
      </c>
      <c s="36" t="s">
        <v>414</v>
      </c>
      <c s="36" t="s">
        <v>269</v>
      </c>
      <c s="42" t="s">
        <v>653</v>
      </c>
      <c s="39">
        <v>2730</v>
      </c>
      <c s="35">
        <v>245</v>
      </c>
      <c s="35">
        <f>G1310+H1310</f>
        <v>2975</v>
      </c>
      <c s="170">
        <v>-2975</v>
      </c>
      <c s="218">
        <f>I1310+J1310</f>
        <v>0</v>
      </c>
      <c s="216">
        <v>0</v>
      </c>
      <c s="216">
        <f>K1310+L1310</f>
        <v>0</v>
      </c>
      <c s="220">
        <v>0</v>
      </c>
      <c s="219">
        <f>K1310+N1310</f>
        <v>0</v>
      </c>
      <c s="220">
        <v>0</v>
      </c>
      <c s="219">
        <f>M1310+P1310</f>
        <v>0</v>
      </c>
      <c s="220">
        <v>0</v>
      </c>
      <c s="219">
        <f>O1310+R1310</f>
        <v>0</v>
      </c>
      <c s="46"/>
      <c s="40"/>
      <c s="40"/>
    </row>
    <row r="1311" spans="1:22" s="41" customFormat="1" ht="13.5" hidden="1">
      <c r="A1311" s="292" t="s">
        <v>270</v>
      </c>
      <c s="81">
        <v>150</v>
      </c>
      <c s="36">
        <v>10</v>
      </c>
      <c s="36" t="s">
        <v>414</v>
      </c>
      <c s="36" t="s">
        <v>271</v>
      </c>
      <c s="42" t="s">
        <v>653</v>
      </c>
      <c s="39">
        <v>0</v>
      </c>
      <c s="35">
        <v>0</v>
      </c>
      <c s="35">
        <f>G1311+H1311</f>
        <v>0</v>
      </c>
      <c s="170">
        <v>0</v>
      </c>
      <c s="218">
        <f>I1311+J1311</f>
        <v>0</v>
      </c>
      <c s="216">
        <v>0</v>
      </c>
      <c s="216">
        <f>K1311+L1311</f>
        <v>0</v>
      </c>
      <c s="220">
        <v>0</v>
      </c>
      <c s="219">
        <f>K1311+N1311</f>
        <v>0</v>
      </c>
      <c s="220">
        <v>0</v>
      </c>
      <c s="219">
        <f>M1311+P1311</f>
        <v>0</v>
      </c>
      <c s="220">
        <v>0</v>
      </c>
      <c s="219">
        <f>O1311+R1311</f>
        <v>0</v>
      </c>
      <c s="46"/>
      <c s="40"/>
      <c s="40"/>
    </row>
    <row r="1312" spans="1:22" s="41" customFormat="1" ht="13.5" hidden="1">
      <c r="A1312" s="292" t="s">
        <v>648</v>
      </c>
      <c s="81">
        <v>150</v>
      </c>
      <c s="36">
        <v>10</v>
      </c>
      <c s="36" t="s">
        <v>414</v>
      </c>
      <c s="36" t="s">
        <v>649</v>
      </c>
      <c s="42"/>
      <c s="39">
        <f>G1313</f>
        <v>0</v>
      </c>
      <c s="39">
        <f t="shared" si="629" ref="H1312:S1313">H1313</f>
        <v>0</v>
      </c>
      <c s="39">
        <f t="shared" si="629"/>
        <v>0</v>
      </c>
      <c s="175">
        <f t="shared" si="629"/>
        <v>2975</v>
      </c>
      <c s="218">
        <f t="shared" si="629"/>
        <v>2975</v>
      </c>
      <c s="224">
        <f t="shared" si="629"/>
        <v>0</v>
      </c>
      <c s="224">
        <f t="shared" si="629"/>
        <v>2975</v>
      </c>
      <c s="224">
        <f t="shared" si="629"/>
        <v>-2975</v>
      </c>
      <c s="226">
        <f t="shared" si="629"/>
        <v>0</v>
      </c>
      <c s="224">
        <f t="shared" si="629"/>
        <v>0</v>
      </c>
      <c s="226">
        <f t="shared" si="629"/>
        <v>0</v>
      </c>
      <c s="224">
        <f t="shared" si="629"/>
        <v>0</v>
      </c>
      <c s="226">
        <f t="shared" si="629"/>
        <v>0</v>
      </c>
      <c s="46"/>
      <c s="40"/>
      <c s="40"/>
    </row>
    <row r="1313" spans="1:22" s="41" customFormat="1" ht="13.5" hidden="1">
      <c r="A1313" s="292" t="s">
        <v>792</v>
      </c>
      <c s="81">
        <v>150</v>
      </c>
      <c s="36">
        <v>10</v>
      </c>
      <c s="36" t="s">
        <v>414</v>
      </c>
      <c s="36" t="s">
        <v>1134</v>
      </c>
      <c s="42"/>
      <c s="39">
        <f>G1314</f>
        <v>0</v>
      </c>
      <c s="39">
        <f t="shared" si="629"/>
        <v>0</v>
      </c>
      <c s="39">
        <f t="shared" si="629"/>
        <v>0</v>
      </c>
      <c s="175">
        <f t="shared" si="629"/>
        <v>2975</v>
      </c>
      <c s="218">
        <f t="shared" si="629"/>
        <v>2975</v>
      </c>
      <c s="224">
        <f t="shared" si="629"/>
        <v>0</v>
      </c>
      <c s="224">
        <f t="shared" si="629"/>
        <v>2975</v>
      </c>
      <c s="224">
        <f t="shared" si="629"/>
        <v>-2975</v>
      </c>
      <c s="226">
        <f t="shared" si="629"/>
        <v>0</v>
      </c>
      <c s="224">
        <f t="shared" si="629"/>
        <v>0</v>
      </c>
      <c s="226">
        <f t="shared" si="629"/>
        <v>0</v>
      </c>
      <c s="224">
        <f t="shared" si="629"/>
        <v>0</v>
      </c>
      <c s="226">
        <f t="shared" si="629"/>
        <v>0</v>
      </c>
      <c s="46"/>
      <c s="40"/>
      <c s="40"/>
    </row>
    <row r="1314" spans="1:22" s="41" customFormat="1" ht="13.5" hidden="1">
      <c r="A1314" s="292" t="s">
        <v>652</v>
      </c>
      <c s="81">
        <v>150</v>
      </c>
      <c s="36">
        <v>10</v>
      </c>
      <c s="36" t="s">
        <v>414</v>
      </c>
      <c s="36" t="s">
        <v>1134</v>
      </c>
      <c s="42" t="s">
        <v>653</v>
      </c>
      <c s="39">
        <v>0</v>
      </c>
      <c s="35">
        <v>0</v>
      </c>
      <c s="35">
        <f>G1314+H1314</f>
        <v>0</v>
      </c>
      <c s="170">
        <v>2975</v>
      </c>
      <c s="218">
        <f>I1314+J1314</f>
        <v>2975</v>
      </c>
      <c s="216">
        <v>0</v>
      </c>
      <c s="216">
        <f>K1314+L1314</f>
        <v>2975</v>
      </c>
      <c s="220">
        <v>-2975</v>
      </c>
      <c s="219">
        <f>K1314+N1314</f>
        <v>0</v>
      </c>
      <c s="224">
        <v>0</v>
      </c>
      <c s="219">
        <f>O1314+P1314</f>
        <v>0</v>
      </c>
      <c s="224">
        <v>0</v>
      </c>
      <c s="219">
        <f>Q1314+R1314</f>
        <v>0</v>
      </c>
      <c s="46"/>
      <c s="40"/>
      <c s="40"/>
    </row>
    <row r="1315" spans="1:22" s="33" customFormat="1" ht="13.5" hidden="1">
      <c r="A1315" s="292" t="s">
        <v>272</v>
      </c>
      <c s="81">
        <v>150</v>
      </c>
      <c s="36">
        <v>10</v>
      </c>
      <c s="36" t="s">
        <v>417</v>
      </c>
      <c s="36" t="s">
        <v>273</v>
      </c>
      <c s="42"/>
      <c s="39">
        <f t="shared" si="630" ref="G1315:S1315">G1316</f>
        <v>0</v>
      </c>
      <c s="35">
        <f t="shared" si="630"/>
        <v>0</v>
      </c>
      <c s="35">
        <f t="shared" si="630"/>
        <v>0</v>
      </c>
      <c s="170">
        <f t="shared" si="630"/>
        <v>0</v>
      </c>
      <c s="218">
        <f t="shared" si="630"/>
        <v>0</v>
      </c>
      <c s="216">
        <f t="shared" si="630"/>
        <v>0</v>
      </c>
      <c s="216">
        <f t="shared" si="630"/>
        <v>0</v>
      </c>
      <c s="216">
        <f t="shared" si="630"/>
        <v>0</v>
      </c>
      <c s="219">
        <f t="shared" si="630"/>
        <v>0</v>
      </c>
      <c s="216">
        <f t="shared" si="630"/>
        <v>0</v>
      </c>
      <c s="219">
        <f t="shared" si="630"/>
        <v>0</v>
      </c>
      <c s="216">
        <f t="shared" si="630"/>
        <v>0</v>
      </c>
      <c s="219">
        <f t="shared" si="630"/>
        <v>0</v>
      </c>
      <c s="46"/>
      <c s="32"/>
      <c s="32"/>
    </row>
    <row r="1316" spans="1:22" s="33" customFormat="1" ht="13.5" hidden="1">
      <c r="A1316" s="292" t="s">
        <v>849</v>
      </c>
      <c s="81">
        <v>150</v>
      </c>
      <c s="36">
        <v>10</v>
      </c>
      <c s="36" t="s">
        <v>417</v>
      </c>
      <c s="36" t="s">
        <v>274</v>
      </c>
      <c s="42"/>
      <c s="39">
        <f t="shared" si="631" ref="G1316:O1316">G1317+G1318+G1319+G1320</f>
        <v>0</v>
      </c>
      <c s="35">
        <f t="shared" si="631"/>
        <v>0</v>
      </c>
      <c s="35">
        <f t="shared" si="631"/>
        <v>0</v>
      </c>
      <c s="170">
        <f t="shared" si="631"/>
        <v>0</v>
      </c>
      <c s="218">
        <f t="shared" si="631"/>
        <v>0</v>
      </c>
      <c s="216">
        <f>L1317+L1318+L1319+L1320</f>
        <v>0</v>
      </c>
      <c s="216">
        <f>M1317+M1318+M1319+M1320</f>
        <v>0</v>
      </c>
      <c s="216">
        <f t="shared" si="631"/>
        <v>0</v>
      </c>
      <c s="219">
        <f t="shared" si="631"/>
        <v>0</v>
      </c>
      <c s="216">
        <f>P1317+P1318+P1319+P1320</f>
        <v>0</v>
      </c>
      <c s="219">
        <f>Q1317+Q1318+Q1319+Q1320</f>
        <v>0</v>
      </c>
      <c s="216">
        <f>R1317+R1318+R1319+R1320</f>
        <v>0</v>
      </c>
      <c s="219">
        <f>S1317+S1318+S1319+S1320</f>
        <v>0</v>
      </c>
      <c s="46"/>
      <c s="32"/>
      <c s="32"/>
    </row>
    <row r="1317" spans="1:22" s="33" customFormat="1" ht="13.5" hidden="1">
      <c r="A1317" s="292" t="s">
        <v>851</v>
      </c>
      <c s="81">
        <v>150</v>
      </c>
      <c s="36">
        <v>10</v>
      </c>
      <c s="36" t="s">
        <v>417</v>
      </c>
      <c s="36" t="s">
        <v>274</v>
      </c>
      <c s="42" t="s">
        <v>852</v>
      </c>
      <c s="39"/>
      <c s="35"/>
      <c s="35">
        <f>G1317+H1317</f>
        <v>0</v>
      </c>
      <c s="170"/>
      <c s="218">
        <f>I1317+J1317</f>
        <v>0</v>
      </c>
      <c s="216"/>
      <c s="216">
        <f>K1317+L1317</f>
        <v>0</v>
      </c>
      <c s="216"/>
      <c s="219">
        <f>K1317+N1317</f>
        <v>0</v>
      </c>
      <c s="216"/>
      <c s="219">
        <f>M1317+P1317</f>
        <v>0</v>
      </c>
      <c s="216"/>
      <c s="219">
        <f>O1317+R1317</f>
        <v>0</v>
      </c>
      <c s="46"/>
      <c s="32"/>
      <c s="32"/>
    </row>
    <row r="1318" spans="1:22" s="33" customFormat="1" ht="13.5" hidden="1">
      <c r="A1318" s="292" t="s">
        <v>705</v>
      </c>
      <c s="81">
        <v>150</v>
      </c>
      <c s="36">
        <v>10</v>
      </c>
      <c s="36" t="s">
        <v>417</v>
      </c>
      <c s="36" t="s">
        <v>274</v>
      </c>
      <c s="42" t="s">
        <v>706</v>
      </c>
      <c s="39"/>
      <c s="35"/>
      <c s="35">
        <f>G1318+H1318</f>
        <v>0</v>
      </c>
      <c s="170"/>
      <c s="218">
        <f>I1318+J1318</f>
        <v>0</v>
      </c>
      <c s="216"/>
      <c s="216">
        <f>K1318+L1318</f>
        <v>0</v>
      </c>
      <c s="216"/>
      <c s="219">
        <f>K1318+N1318</f>
        <v>0</v>
      </c>
      <c s="216"/>
      <c s="219">
        <f>M1318+P1318</f>
        <v>0</v>
      </c>
      <c s="216"/>
      <c s="219">
        <f>O1318+R1318</f>
        <v>0</v>
      </c>
      <c s="46"/>
      <c s="32"/>
      <c s="32"/>
    </row>
    <row r="1319" spans="1:22" s="33" customFormat="1" ht="13.5" hidden="1">
      <c r="A1319" s="292" t="s">
        <v>23</v>
      </c>
      <c s="81">
        <v>150</v>
      </c>
      <c s="36">
        <v>10</v>
      </c>
      <c s="36" t="s">
        <v>417</v>
      </c>
      <c s="36" t="s">
        <v>274</v>
      </c>
      <c s="42" t="s">
        <v>24</v>
      </c>
      <c s="39"/>
      <c s="35"/>
      <c s="35">
        <f>G1319+H1319</f>
        <v>0</v>
      </c>
      <c s="170"/>
      <c s="218">
        <f>I1319+J1319</f>
        <v>0</v>
      </c>
      <c s="216"/>
      <c s="216">
        <f>K1319+L1319</f>
        <v>0</v>
      </c>
      <c s="216"/>
      <c s="219">
        <f>K1319+N1319</f>
        <v>0</v>
      </c>
      <c s="216"/>
      <c s="219">
        <f>M1319+P1319</f>
        <v>0</v>
      </c>
      <c s="216"/>
      <c s="219">
        <f>O1319+R1319</f>
        <v>0</v>
      </c>
      <c s="46"/>
      <c s="32"/>
      <c s="32"/>
    </row>
    <row r="1320" spans="1:22" s="33" customFormat="1" ht="26.25" hidden="1">
      <c r="A1320" s="292" t="s">
        <v>1047</v>
      </c>
      <c s="81">
        <v>150</v>
      </c>
      <c s="36" t="s">
        <v>437</v>
      </c>
      <c s="36" t="s">
        <v>417</v>
      </c>
      <c s="36" t="s">
        <v>275</v>
      </c>
      <c s="42"/>
      <c s="39">
        <f t="shared" si="632" ref="G1320:S1320">G1321</f>
        <v>0</v>
      </c>
      <c s="35">
        <f t="shared" si="632"/>
        <v>0</v>
      </c>
      <c s="35">
        <f t="shared" si="632"/>
        <v>0</v>
      </c>
      <c s="170">
        <f t="shared" si="632"/>
        <v>0</v>
      </c>
      <c s="218">
        <f t="shared" si="632"/>
        <v>0</v>
      </c>
      <c s="216">
        <f t="shared" si="632"/>
        <v>0</v>
      </c>
      <c s="216">
        <f t="shared" si="632"/>
        <v>0</v>
      </c>
      <c s="216">
        <f t="shared" si="632"/>
        <v>0</v>
      </c>
      <c s="219">
        <f t="shared" si="632"/>
        <v>0</v>
      </c>
      <c s="216">
        <f t="shared" si="632"/>
        <v>0</v>
      </c>
      <c s="219">
        <f t="shared" si="632"/>
        <v>0</v>
      </c>
      <c s="216">
        <f t="shared" si="632"/>
        <v>0</v>
      </c>
      <c s="219">
        <f t="shared" si="632"/>
        <v>0</v>
      </c>
      <c s="46"/>
      <c s="32"/>
      <c s="32"/>
    </row>
    <row r="1321" spans="1:22" s="33" customFormat="1" ht="13.5" hidden="1">
      <c r="A1321" s="292" t="s">
        <v>851</v>
      </c>
      <c s="81">
        <v>150</v>
      </c>
      <c s="36" t="s">
        <v>437</v>
      </c>
      <c s="36" t="s">
        <v>417</v>
      </c>
      <c s="36" t="s">
        <v>275</v>
      </c>
      <c s="42" t="s">
        <v>852</v>
      </c>
      <c s="39"/>
      <c s="35"/>
      <c s="35">
        <f>G1321+H1321</f>
        <v>0</v>
      </c>
      <c s="170"/>
      <c s="218">
        <f>I1321+J1321</f>
        <v>0</v>
      </c>
      <c s="216"/>
      <c s="216">
        <f>K1321+L1321</f>
        <v>0</v>
      </c>
      <c s="216"/>
      <c s="219">
        <f>K1321+N1321</f>
        <v>0</v>
      </c>
      <c s="216"/>
      <c s="219">
        <f>M1321+P1321</f>
        <v>0</v>
      </c>
      <c s="216"/>
      <c s="219">
        <f>O1321+R1321</f>
        <v>0</v>
      </c>
      <c s="46"/>
      <c s="32"/>
      <c s="32"/>
    </row>
    <row r="1322" spans="1:24" s="65" customFormat="1" ht="13.5" hidden="1">
      <c r="A1322" s="291" t="s">
        <v>812</v>
      </c>
      <c s="84">
        <v>150</v>
      </c>
      <c s="34">
        <v>10</v>
      </c>
      <c s="34" t="s">
        <v>417</v>
      </c>
      <c s="36"/>
      <c s="42"/>
      <c s="39">
        <f t="shared" si="633" ref="G1322:O1322">G1334+G1323</f>
        <v>7590</v>
      </c>
      <c s="39">
        <f t="shared" si="633"/>
        <v>674.39999999999998</v>
      </c>
      <c s="39">
        <f t="shared" si="633"/>
        <v>8264.3999999999996</v>
      </c>
      <c s="175">
        <f t="shared" si="633"/>
        <v>0</v>
      </c>
      <c s="218">
        <f t="shared" si="633"/>
        <v>8264.3999999999996</v>
      </c>
      <c s="224">
        <f>L1334+L1323</f>
        <v>0</v>
      </c>
      <c s="224">
        <f>M1334+M1323</f>
        <v>8264.3999999999996</v>
      </c>
      <c s="224">
        <f t="shared" si="633"/>
        <v>-8264.3999999999996</v>
      </c>
      <c s="226">
        <f t="shared" si="633"/>
        <v>-3.638200851696638E-13</v>
      </c>
      <c s="224">
        <f>P1334+P1323</f>
        <v>0</v>
      </c>
      <c s="226">
        <f>Q1334+Q1323</f>
        <v>-3.638200851696638E-13</v>
      </c>
      <c s="224">
        <f>R1334+R1323</f>
        <v>0</v>
      </c>
      <c s="226">
        <f>S1334+S1323</f>
        <v>-3.638200851696638E-13</v>
      </c>
      <c s="94"/>
      <c s="69"/>
      <c s="69"/>
      <c s="70"/>
      <c s="70"/>
    </row>
    <row r="1323" spans="1:22" s="41" customFormat="1" ht="13.5" hidden="1">
      <c r="A1323" s="292" t="s">
        <v>276</v>
      </c>
      <c s="81">
        <v>150</v>
      </c>
      <c s="36">
        <v>10</v>
      </c>
      <c s="36" t="s">
        <v>417</v>
      </c>
      <c s="36" t="s">
        <v>11</v>
      </c>
      <c s="42"/>
      <c s="39">
        <f t="shared" si="634" ref="G1323:S1324">G1324</f>
        <v>0</v>
      </c>
      <c s="35">
        <f t="shared" si="634"/>
        <v>0</v>
      </c>
      <c s="35">
        <f t="shared" si="634"/>
        <v>0</v>
      </c>
      <c s="170">
        <f t="shared" si="634"/>
        <v>8264</v>
      </c>
      <c s="218">
        <f t="shared" si="634"/>
        <v>8264</v>
      </c>
      <c s="216">
        <f t="shared" si="634"/>
        <v>0</v>
      </c>
      <c s="216">
        <f t="shared" si="634"/>
        <v>8264</v>
      </c>
      <c s="216">
        <f t="shared" si="634"/>
        <v>-8264</v>
      </c>
      <c s="219">
        <f t="shared" si="634"/>
        <v>0</v>
      </c>
      <c s="216">
        <f t="shared" si="634"/>
        <v>0</v>
      </c>
      <c s="219">
        <f t="shared" si="634"/>
        <v>0</v>
      </c>
      <c s="216">
        <f t="shared" si="634"/>
        <v>0</v>
      </c>
      <c s="219">
        <f t="shared" si="634"/>
        <v>0</v>
      </c>
      <c s="46"/>
      <c s="40"/>
      <c s="40"/>
    </row>
    <row r="1324" spans="1:22" s="41" customFormat="1" ht="39" hidden="1">
      <c r="A1324" s="292" t="s">
        <v>1115</v>
      </c>
      <c s="81">
        <v>150</v>
      </c>
      <c s="36">
        <v>10</v>
      </c>
      <c s="36" t="s">
        <v>417</v>
      </c>
      <c s="36" t="s">
        <v>1116</v>
      </c>
      <c s="42"/>
      <c s="39">
        <f t="shared" si="634"/>
        <v>0</v>
      </c>
      <c s="35">
        <f t="shared" si="634"/>
        <v>0</v>
      </c>
      <c s="35">
        <f t="shared" si="634"/>
        <v>0</v>
      </c>
      <c s="170">
        <f t="shared" si="634"/>
        <v>8264</v>
      </c>
      <c s="218">
        <f>K1325+K1326+K1327+K1328+K1329+K1330+K1331+K1332+K1333</f>
        <v>8264</v>
      </c>
      <c s="216">
        <f t="shared" si="634"/>
        <v>0</v>
      </c>
      <c s="216">
        <f t="shared" si="635" ref="M1324:S1324">M1325+M1326+M1327+M1328+M1329+M1330+M1331+M1332+M1333</f>
        <v>8264</v>
      </c>
      <c s="216">
        <f t="shared" si="635"/>
        <v>-8264</v>
      </c>
      <c s="219">
        <f t="shared" si="635"/>
        <v>0</v>
      </c>
      <c s="216">
        <f t="shared" si="635"/>
        <v>0</v>
      </c>
      <c s="219">
        <f t="shared" si="635"/>
        <v>0</v>
      </c>
      <c s="216">
        <f t="shared" si="635"/>
        <v>0</v>
      </c>
      <c s="219">
        <f t="shared" si="635"/>
        <v>0</v>
      </c>
      <c s="46" t="s">
        <v>277</v>
      </c>
      <c s="40">
        <v>947</v>
      </c>
      <c s="40" t="s">
        <v>224</v>
      </c>
    </row>
    <row r="1325" spans="1:22" s="41" customFormat="1" ht="13.5" hidden="1">
      <c r="A1325" s="292" t="s">
        <v>851</v>
      </c>
      <c s="81">
        <v>150</v>
      </c>
      <c s="36">
        <v>10</v>
      </c>
      <c s="36" t="s">
        <v>417</v>
      </c>
      <c s="36" t="s">
        <v>1116</v>
      </c>
      <c s="42" t="s">
        <v>852</v>
      </c>
      <c s="39">
        <v>0</v>
      </c>
      <c s="35">
        <v>0</v>
      </c>
      <c s="35">
        <f t="shared" si="636" ref="I1325:I1333">G1325+H1325</f>
        <v>0</v>
      </c>
      <c s="170">
        <v>8264</v>
      </c>
      <c s="218">
        <f t="shared" si="637" ref="K1325:K1333">I1325+J1325</f>
        <v>8264</v>
      </c>
      <c s="216">
        <v>0</v>
      </c>
      <c s="216">
        <f t="shared" si="638" ref="M1325:M1333">K1325+L1325</f>
        <v>8264</v>
      </c>
      <c s="220">
        <v>-8264</v>
      </c>
      <c s="219">
        <f t="shared" si="639" ref="O1325:O1333">K1325+N1325</f>
        <v>0</v>
      </c>
      <c s="224">
        <v>0</v>
      </c>
      <c s="219">
        <f>O1325+P1325</f>
        <v>0</v>
      </c>
      <c s="224">
        <v>0</v>
      </c>
      <c s="219">
        <f>Q1325+R1325</f>
        <v>0</v>
      </c>
      <c s="46" t="s">
        <v>277</v>
      </c>
      <c s="40">
        <v>947</v>
      </c>
      <c s="40"/>
    </row>
    <row r="1326" spans="1:22" s="41" customFormat="1" ht="13.5" hidden="1">
      <c r="A1326" s="292" t="s">
        <v>689</v>
      </c>
      <c s="81">
        <v>150</v>
      </c>
      <c s="36">
        <v>10</v>
      </c>
      <c s="36" t="s">
        <v>417</v>
      </c>
      <c s="36" t="s">
        <v>1116</v>
      </c>
      <c s="42" t="s">
        <v>690</v>
      </c>
      <c s="39">
        <v>0</v>
      </c>
      <c s="35">
        <v>0</v>
      </c>
      <c s="35">
        <f t="shared" si="636"/>
        <v>0</v>
      </c>
      <c s="170">
        <v>0</v>
      </c>
      <c s="218">
        <f t="shared" si="637"/>
        <v>0</v>
      </c>
      <c s="216">
        <v>0</v>
      </c>
      <c s="216">
        <f t="shared" si="638"/>
        <v>0</v>
      </c>
      <c s="216">
        <v>0</v>
      </c>
      <c s="219">
        <f t="shared" si="639"/>
        <v>0</v>
      </c>
      <c s="216">
        <v>0</v>
      </c>
      <c s="219">
        <f t="shared" si="640" ref="Q1326:Q1333">M1326+P1326</f>
        <v>0</v>
      </c>
      <c s="216">
        <v>0</v>
      </c>
      <c s="219">
        <f t="shared" si="641" ref="S1326:S1333">O1326+R1326</f>
        <v>0</v>
      </c>
      <c s="45" t="s">
        <v>277</v>
      </c>
      <c s="40">
        <v>947</v>
      </c>
      <c s="40"/>
    </row>
    <row r="1327" spans="1:22" s="41" customFormat="1" ht="13.5" hidden="1">
      <c r="A1327" s="292" t="s">
        <v>691</v>
      </c>
      <c s="81">
        <v>150</v>
      </c>
      <c s="36">
        <v>10</v>
      </c>
      <c s="36" t="s">
        <v>417</v>
      </c>
      <c s="36" t="s">
        <v>1116</v>
      </c>
      <c s="42" t="s">
        <v>692</v>
      </c>
      <c s="39">
        <v>0</v>
      </c>
      <c s="35">
        <v>0</v>
      </c>
      <c s="35">
        <f t="shared" si="636"/>
        <v>0</v>
      </c>
      <c s="170">
        <v>0</v>
      </c>
      <c s="218">
        <f t="shared" si="637"/>
        <v>0</v>
      </c>
      <c s="216">
        <v>0</v>
      </c>
      <c s="216">
        <f t="shared" si="638"/>
        <v>0</v>
      </c>
      <c s="216">
        <v>0</v>
      </c>
      <c s="219">
        <f t="shared" si="639"/>
        <v>0</v>
      </c>
      <c s="216">
        <v>0</v>
      </c>
      <c s="219">
        <f t="shared" si="640"/>
        <v>0</v>
      </c>
      <c s="216">
        <v>0</v>
      </c>
      <c s="219">
        <f t="shared" si="641"/>
        <v>0</v>
      </c>
      <c s="46" t="s">
        <v>277</v>
      </c>
      <c s="40">
        <v>947</v>
      </c>
      <c s="40"/>
    </row>
    <row r="1328" spans="1:22" s="41" customFormat="1" ht="26.25" hidden="1">
      <c r="A1328" s="292" t="s">
        <v>693</v>
      </c>
      <c s="81">
        <v>150</v>
      </c>
      <c s="36">
        <v>10</v>
      </c>
      <c s="36" t="s">
        <v>417</v>
      </c>
      <c s="36" t="s">
        <v>1116</v>
      </c>
      <c s="42" t="s">
        <v>694</v>
      </c>
      <c s="39">
        <v>0</v>
      </c>
      <c s="35">
        <v>0</v>
      </c>
      <c s="35">
        <f t="shared" si="636"/>
        <v>0</v>
      </c>
      <c s="170">
        <v>0</v>
      </c>
      <c s="218">
        <f t="shared" si="637"/>
        <v>0</v>
      </c>
      <c s="216">
        <v>0</v>
      </c>
      <c s="216">
        <f t="shared" si="638"/>
        <v>0</v>
      </c>
      <c s="216">
        <v>0</v>
      </c>
      <c s="219">
        <f t="shared" si="639"/>
        <v>0</v>
      </c>
      <c s="216">
        <v>0</v>
      </c>
      <c s="219">
        <f t="shared" si="640"/>
        <v>0</v>
      </c>
      <c s="216">
        <v>0</v>
      </c>
      <c s="219">
        <f t="shared" si="641"/>
        <v>0</v>
      </c>
      <c s="46" t="s">
        <v>277</v>
      </c>
      <c s="40">
        <v>947</v>
      </c>
      <c s="40"/>
    </row>
    <row r="1329" spans="1:22" s="41" customFormat="1" ht="26.25" hidden="1">
      <c r="A1329" s="292" t="s">
        <v>278</v>
      </c>
      <c s="81">
        <v>150</v>
      </c>
      <c s="36">
        <v>10</v>
      </c>
      <c s="36" t="s">
        <v>417</v>
      </c>
      <c s="36" t="s">
        <v>1116</v>
      </c>
      <c s="42" t="s">
        <v>696</v>
      </c>
      <c s="39">
        <v>0</v>
      </c>
      <c s="35">
        <v>0</v>
      </c>
      <c s="35">
        <f t="shared" si="636"/>
        <v>0</v>
      </c>
      <c s="170">
        <v>0</v>
      </c>
      <c s="218">
        <f t="shared" si="637"/>
        <v>0</v>
      </c>
      <c s="216">
        <v>0</v>
      </c>
      <c s="216">
        <f t="shared" si="638"/>
        <v>0</v>
      </c>
      <c s="216">
        <v>0</v>
      </c>
      <c s="219">
        <f t="shared" si="639"/>
        <v>0</v>
      </c>
      <c s="216">
        <v>0</v>
      </c>
      <c s="219">
        <f t="shared" si="640"/>
        <v>0</v>
      </c>
      <c s="216">
        <v>0</v>
      </c>
      <c s="219">
        <f t="shared" si="641"/>
        <v>0</v>
      </c>
      <c s="46" t="s">
        <v>277</v>
      </c>
      <c s="40">
        <v>947</v>
      </c>
      <c s="40"/>
    </row>
    <row r="1330" spans="1:22" s="41" customFormat="1" ht="13.5" hidden="1">
      <c r="A1330" s="292" t="s">
        <v>972</v>
      </c>
      <c s="81">
        <v>150</v>
      </c>
      <c s="36">
        <v>10</v>
      </c>
      <c s="36" t="s">
        <v>417</v>
      </c>
      <c s="36" t="s">
        <v>1116</v>
      </c>
      <c s="42" t="s">
        <v>685</v>
      </c>
      <c s="39">
        <v>0</v>
      </c>
      <c s="35">
        <v>0</v>
      </c>
      <c s="35">
        <f t="shared" si="636"/>
        <v>0</v>
      </c>
      <c s="170">
        <v>0</v>
      </c>
      <c s="218">
        <f t="shared" si="637"/>
        <v>0</v>
      </c>
      <c s="216">
        <v>0</v>
      </c>
      <c s="216">
        <f t="shared" si="638"/>
        <v>0</v>
      </c>
      <c s="216">
        <v>0</v>
      </c>
      <c s="219">
        <f t="shared" si="639"/>
        <v>0</v>
      </c>
      <c s="216">
        <v>0</v>
      </c>
      <c s="219">
        <f t="shared" si="640"/>
        <v>0</v>
      </c>
      <c s="216">
        <v>0</v>
      </c>
      <c s="219">
        <f t="shared" si="641"/>
        <v>0</v>
      </c>
      <c s="46" t="s">
        <v>277</v>
      </c>
      <c s="40">
        <v>947</v>
      </c>
      <c s="40"/>
    </row>
    <row r="1331" spans="1:22" s="41" customFormat="1" ht="64.5" hidden="1">
      <c r="A1331" s="292" t="s">
        <v>279</v>
      </c>
      <c s="81">
        <v>150</v>
      </c>
      <c s="36">
        <v>10</v>
      </c>
      <c s="36" t="s">
        <v>417</v>
      </c>
      <c s="36" t="s">
        <v>1116</v>
      </c>
      <c s="42" t="s">
        <v>280</v>
      </c>
      <c s="39">
        <v>0</v>
      </c>
      <c s="35">
        <v>0</v>
      </c>
      <c s="35">
        <f t="shared" si="636"/>
        <v>0</v>
      </c>
      <c s="170">
        <v>0</v>
      </c>
      <c s="218">
        <f t="shared" si="637"/>
        <v>0</v>
      </c>
      <c s="216">
        <v>0</v>
      </c>
      <c s="216">
        <f t="shared" si="638"/>
        <v>0</v>
      </c>
      <c s="216">
        <v>0</v>
      </c>
      <c s="219">
        <f t="shared" si="639"/>
        <v>0</v>
      </c>
      <c s="216">
        <v>0</v>
      </c>
      <c s="219">
        <f t="shared" si="640"/>
        <v>0</v>
      </c>
      <c s="216">
        <v>0</v>
      </c>
      <c s="219">
        <f t="shared" si="641"/>
        <v>0</v>
      </c>
      <c s="46" t="s">
        <v>277</v>
      </c>
      <c s="40">
        <v>947</v>
      </c>
      <c s="40"/>
    </row>
    <row r="1332" spans="1:22" s="41" customFormat="1" ht="13.5" hidden="1">
      <c r="A1332" s="292" t="s">
        <v>697</v>
      </c>
      <c s="81">
        <v>150</v>
      </c>
      <c s="36">
        <v>10</v>
      </c>
      <c s="36" t="s">
        <v>417</v>
      </c>
      <c s="36" t="s">
        <v>1116</v>
      </c>
      <c s="42" t="s">
        <v>698</v>
      </c>
      <c s="39">
        <v>0</v>
      </c>
      <c s="35">
        <v>0</v>
      </c>
      <c s="35">
        <f t="shared" si="636"/>
        <v>0</v>
      </c>
      <c s="170">
        <v>0</v>
      </c>
      <c s="218">
        <f t="shared" si="637"/>
        <v>0</v>
      </c>
      <c s="216">
        <v>0</v>
      </c>
      <c s="216">
        <f t="shared" si="638"/>
        <v>0</v>
      </c>
      <c s="216">
        <v>0</v>
      </c>
      <c s="219">
        <f t="shared" si="639"/>
        <v>0</v>
      </c>
      <c s="216">
        <v>0</v>
      </c>
      <c s="219">
        <f t="shared" si="640"/>
        <v>0</v>
      </c>
      <c s="216">
        <v>0</v>
      </c>
      <c s="219">
        <f t="shared" si="641"/>
        <v>0</v>
      </c>
      <c s="46" t="s">
        <v>277</v>
      </c>
      <c s="40">
        <v>947</v>
      </c>
      <c s="40"/>
    </row>
    <row r="1333" spans="1:22" s="41" customFormat="1" ht="13.5" hidden="1">
      <c r="A1333" s="292" t="s">
        <v>699</v>
      </c>
      <c s="81">
        <v>150</v>
      </c>
      <c s="36">
        <v>10</v>
      </c>
      <c s="36" t="s">
        <v>417</v>
      </c>
      <c s="36" t="s">
        <v>1116</v>
      </c>
      <c s="42" t="s">
        <v>700</v>
      </c>
      <c s="39">
        <v>0</v>
      </c>
      <c s="35">
        <v>0</v>
      </c>
      <c s="35">
        <f t="shared" si="636"/>
        <v>0</v>
      </c>
      <c s="170">
        <v>0</v>
      </c>
      <c s="218">
        <f t="shared" si="637"/>
        <v>0</v>
      </c>
      <c s="216">
        <v>0</v>
      </c>
      <c s="216">
        <f t="shared" si="638"/>
        <v>0</v>
      </c>
      <c s="216">
        <v>0</v>
      </c>
      <c s="219">
        <f t="shared" si="639"/>
        <v>0</v>
      </c>
      <c s="216">
        <v>0</v>
      </c>
      <c s="219">
        <f t="shared" si="640"/>
        <v>0</v>
      </c>
      <c s="216">
        <v>0</v>
      </c>
      <c s="219">
        <f t="shared" si="641"/>
        <v>0</v>
      </c>
      <c s="46" t="s">
        <v>277</v>
      </c>
      <c s="40">
        <v>947</v>
      </c>
      <c s="40"/>
    </row>
    <row r="1334" spans="1:22" s="41" customFormat="1" ht="13.5" hidden="1">
      <c r="A1334" s="292" t="s">
        <v>281</v>
      </c>
      <c s="81">
        <v>150</v>
      </c>
      <c s="36">
        <v>10</v>
      </c>
      <c s="36" t="s">
        <v>417</v>
      </c>
      <c s="36" t="s">
        <v>282</v>
      </c>
      <c s="42"/>
      <c s="39">
        <f t="shared" si="642" ref="G1334:S1335">G1335</f>
        <v>7590</v>
      </c>
      <c s="35">
        <f t="shared" si="642"/>
        <v>674.39999999999998</v>
      </c>
      <c s="35">
        <f t="shared" si="642"/>
        <v>8264.3999999999996</v>
      </c>
      <c s="170">
        <f t="shared" si="642"/>
        <v>-8264</v>
      </c>
      <c s="218">
        <f t="shared" si="642"/>
        <v>0.3999999999996362</v>
      </c>
      <c s="216">
        <f t="shared" si="642"/>
        <v>0</v>
      </c>
      <c s="216">
        <f t="shared" si="642"/>
        <v>0.3999999999996362</v>
      </c>
      <c s="216">
        <f t="shared" si="642"/>
        <v>-0.40000000000000002</v>
      </c>
      <c s="219">
        <f t="shared" si="642"/>
        <v>-3.638200851696638E-13</v>
      </c>
      <c s="216">
        <f t="shared" si="642"/>
        <v>0</v>
      </c>
      <c s="219">
        <f t="shared" si="642"/>
        <v>-3.638200851696638E-13</v>
      </c>
      <c s="216">
        <f t="shared" si="642"/>
        <v>0</v>
      </c>
      <c s="219">
        <f t="shared" si="642"/>
        <v>-3.638200851696638E-13</v>
      </c>
      <c s="46"/>
      <c s="40"/>
      <c s="40"/>
    </row>
    <row r="1335" spans="1:22" s="41" customFormat="1" ht="13.5" hidden="1">
      <c r="A1335" s="292" t="s">
        <v>849</v>
      </c>
      <c s="81">
        <v>150</v>
      </c>
      <c s="36">
        <v>10</v>
      </c>
      <c s="36" t="s">
        <v>417</v>
      </c>
      <c s="36" t="s">
        <v>283</v>
      </c>
      <c s="42"/>
      <c s="39">
        <f t="shared" si="642"/>
        <v>7590</v>
      </c>
      <c s="35">
        <f t="shared" si="642"/>
        <v>674.39999999999998</v>
      </c>
      <c s="35">
        <f t="shared" si="642"/>
        <v>8264.3999999999996</v>
      </c>
      <c s="170">
        <f t="shared" si="642"/>
        <v>-8264</v>
      </c>
      <c s="218">
        <f t="shared" si="642"/>
        <v>0.3999999999996362</v>
      </c>
      <c s="216">
        <f t="shared" si="642"/>
        <v>0</v>
      </c>
      <c s="216">
        <f t="shared" si="642"/>
        <v>0.3999999999996362</v>
      </c>
      <c s="216">
        <f t="shared" si="642"/>
        <v>-0.40000000000000002</v>
      </c>
      <c s="219">
        <f t="shared" si="642"/>
        <v>-3.638200851696638E-13</v>
      </c>
      <c s="216">
        <f t="shared" si="642"/>
        <v>0</v>
      </c>
      <c s="219">
        <f t="shared" si="642"/>
        <v>-3.638200851696638E-13</v>
      </c>
      <c s="216">
        <f t="shared" si="642"/>
        <v>0</v>
      </c>
      <c s="219">
        <f t="shared" si="642"/>
        <v>-3.638200851696638E-13</v>
      </c>
      <c s="46"/>
      <c s="40"/>
      <c s="40"/>
    </row>
    <row r="1336" spans="1:22" s="41" customFormat="1" ht="13.5" hidden="1">
      <c r="A1336" s="292" t="s">
        <v>851</v>
      </c>
      <c s="81">
        <v>150</v>
      </c>
      <c s="36">
        <v>10</v>
      </c>
      <c s="36" t="s">
        <v>417</v>
      </c>
      <c s="36" t="s">
        <v>283</v>
      </c>
      <c s="42" t="s">
        <v>852</v>
      </c>
      <c s="39">
        <v>7590</v>
      </c>
      <c s="35">
        <v>674.39999999999998</v>
      </c>
      <c s="35">
        <f>G1336+H1336</f>
        <v>8264.3999999999996</v>
      </c>
      <c s="170">
        <v>-8264</v>
      </c>
      <c s="218">
        <f>I1336+J1336</f>
        <v>0.3999999999996362</v>
      </c>
      <c s="216">
        <v>0</v>
      </c>
      <c s="216">
        <f>K1336+L1336</f>
        <v>0.3999999999996362</v>
      </c>
      <c s="220">
        <v>-0.40000000000000002</v>
      </c>
      <c s="219">
        <f>K1336+N1336</f>
        <v>-3.638200851696638E-13</v>
      </c>
      <c s="224">
        <v>0</v>
      </c>
      <c s="219">
        <f>O1336+P1336</f>
        <v>-3.638200851696638E-13</v>
      </c>
      <c s="224">
        <v>0</v>
      </c>
      <c s="219">
        <f>Q1336+R1336</f>
        <v>-3.638200851696638E-13</v>
      </c>
      <c s="46"/>
      <c s="40"/>
      <c s="40"/>
    </row>
    <row r="1337" spans="1:22" s="33" customFormat="1" ht="13.5" hidden="1">
      <c r="A1337" s="292" t="s">
        <v>616</v>
      </c>
      <c s="81">
        <v>150</v>
      </c>
      <c s="36" t="s">
        <v>437</v>
      </c>
      <c s="36" t="s">
        <v>417</v>
      </c>
      <c s="36" t="s">
        <v>617</v>
      </c>
      <c s="42"/>
      <c s="39">
        <f t="shared" si="643" ref="G1337:O1337">G1338+G1342+G1346+G1348</f>
        <v>0</v>
      </c>
      <c s="35">
        <f t="shared" si="643"/>
        <v>0</v>
      </c>
      <c s="35">
        <f t="shared" si="643"/>
        <v>0</v>
      </c>
      <c s="170">
        <f t="shared" si="643"/>
        <v>0</v>
      </c>
      <c s="218">
        <f t="shared" si="643"/>
        <v>0</v>
      </c>
      <c s="216">
        <f>L1338+L1342+L1346+L1348</f>
        <v>0</v>
      </c>
      <c s="216">
        <f>M1338+M1342+M1346+M1348</f>
        <v>0</v>
      </c>
      <c s="216">
        <f t="shared" si="643"/>
        <v>0</v>
      </c>
      <c s="219">
        <f t="shared" si="643"/>
        <v>0</v>
      </c>
      <c s="216">
        <f>P1338+P1342+P1346+P1348</f>
        <v>0</v>
      </c>
      <c s="219">
        <f>Q1338+Q1342+Q1346+Q1348</f>
        <v>0</v>
      </c>
      <c s="216">
        <f>R1338+R1342+R1346+R1348</f>
        <v>0</v>
      </c>
      <c s="219">
        <f>S1338+S1342+S1346+S1348</f>
        <v>0</v>
      </c>
      <c s="46"/>
      <c s="32"/>
      <c s="32"/>
    </row>
    <row r="1338" spans="1:22" s="33" customFormat="1" ht="51.75" hidden="1">
      <c r="A1338" s="292" t="s">
        <v>284</v>
      </c>
      <c s="81">
        <v>150</v>
      </c>
      <c s="36" t="s">
        <v>437</v>
      </c>
      <c s="36" t="s">
        <v>417</v>
      </c>
      <c s="36" t="s">
        <v>285</v>
      </c>
      <c s="42"/>
      <c s="39">
        <f t="shared" si="644" ref="G1338:O1338">G1339+G1340</f>
        <v>0</v>
      </c>
      <c s="35">
        <f t="shared" si="644"/>
        <v>0</v>
      </c>
      <c s="35">
        <f t="shared" si="644"/>
        <v>0</v>
      </c>
      <c s="170">
        <f t="shared" si="644"/>
        <v>0</v>
      </c>
      <c s="218">
        <f t="shared" si="644"/>
        <v>0</v>
      </c>
      <c s="216">
        <f>L1339+L1340</f>
        <v>0</v>
      </c>
      <c s="216">
        <f>M1339+M1340</f>
        <v>0</v>
      </c>
      <c s="216">
        <f t="shared" si="644"/>
        <v>0</v>
      </c>
      <c s="219">
        <f t="shared" si="644"/>
        <v>0</v>
      </c>
      <c s="216">
        <f>P1339+P1340</f>
        <v>0</v>
      </c>
      <c s="219">
        <f>Q1339+Q1340</f>
        <v>0</v>
      </c>
      <c s="216">
        <f>R1339+R1340</f>
        <v>0</v>
      </c>
      <c s="219">
        <f>S1339+S1340</f>
        <v>0</v>
      </c>
      <c s="46"/>
      <c s="32"/>
      <c s="32"/>
    </row>
    <row r="1339" spans="1:22" s="33" customFormat="1" ht="13.5" hidden="1">
      <c r="A1339" s="292" t="s">
        <v>851</v>
      </c>
      <c s="81">
        <v>150</v>
      </c>
      <c s="36" t="s">
        <v>437</v>
      </c>
      <c s="36" t="s">
        <v>417</v>
      </c>
      <c s="36" t="s">
        <v>285</v>
      </c>
      <c s="42" t="s">
        <v>852</v>
      </c>
      <c s="39"/>
      <c s="35"/>
      <c s="35">
        <f>G1339+H1339</f>
        <v>0</v>
      </c>
      <c s="170"/>
      <c s="218">
        <f>I1339+J1339</f>
        <v>0</v>
      </c>
      <c s="216"/>
      <c s="216">
        <f>K1339+L1339</f>
        <v>0</v>
      </c>
      <c s="216"/>
      <c s="219">
        <f>K1339+N1339</f>
        <v>0</v>
      </c>
      <c s="216"/>
      <c s="219">
        <f>M1339+P1339</f>
        <v>0</v>
      </c>
      <c s="216"/>
      <c s="219">
        <f>O1339+R1339</f>
        <v>0</v>
      </c>
      <c s="46"/>
      <c s="32"/>
      <c s="32"/>
    </row>
    <row r="1340" spans="1:22" s="33" customFormat="1" ht="26.25" hidden="1">
      <c r="A1340" s="292" t="s">
        <v>1047</v>
      </c>
      <c s="81">
        <v>150</v>
      </c>
      <c s="36" t="s">
        <v>437</v>
      </c>
      <c s="36" t="s">
        <v>417</v>
      </c>
      <c s="36" t="s">
        <v>286</v>
      </c>
      <c s="42"/>
      <c s="39">
        <f t="shared" si="645" ref="G1340:S1340">G1341</f>
        <v>0</v>
      </c>
      <c s="35">
        <f t="shared" si="645"/>
        <v>0</v>
      </c>
      <c s="35">
        <f t="shared" si="645"/>
        <v>0</v>
      </c>
      <c s="170">
        <f t="shared" si="645"/>
        <v>0</v>
      </c>
      <c s="218">
        <f t="shared" si="645"/>
        <v>0</v>
      </c>
      <c s="216">
        <f t="shared" si="645"/>
        <v>0</v>
      </c>
      <c s="216">
        <f t="shared" si="645"/>
        <v>0</v>
      </c>
      <c s="216">
        <f t="shared" si="645"/>
        <v>0</v>
      </c>
      <c s="219">
        <f t="shared" si="645"/>
        <v>0</v>
      </c>
      <c s="216">
        <f t="shared" si="645"/>
        <v>0</v>
      </c>
      <c s="219">
        <f t="shared" si="645"/>
        <v>0</v>
      </c>
      <c s="216">
        <f t="shared" si="645"/>
        <v>0</v>
      </c>
      <c s="219">
        <f t="shared" si="645"/>
        <v>0</v>
      </c>
      <c s="46"/>
      <c s="32"/>
      <c s="32"/>
    </row>
    <row r="1341" spans="1:22" s="33" customFormat="1" ht="13.5" hidden="1">
      <c r="A1341" s="292" t="s">
        <v>851</v>
      </c>
      <c s="81">
        <v>150</v>
      </c>
      <c s="36" t="s">
        <v>437</v>
      </c>
      <c s="36" t="s">
        <v>417</v>
      </c>
      <c s="36" t="s">
        <v>286</v>
      </c>
      <c s="42" t="s">
        <v>852</v>
      </c>
      <c s="39"/>
      <c s="35"/>
      <c s="35">
        <f>G1341+H1341</f>
        <v>0</v>
      </c>
      <c s="170"/>
      <c s="218">
        <f>I1341+J1341</f>
        <v>0</v>
      </c>
      <c s="216"/>
      <c s="216">
        <f>K1341+L1341</f>
        <v>0</v>
      </c>
      <c s="216"/>
      <c s="219">
        <f>K1341+N1341</f>
        <v>0</v>
      </c>
      <c s="216"/>
      <c s="219">
        <f>M1341+P1341</f>
        <v>0</v>
      </c>
      <c s="216"/>
      <c s="219">
        <f>O1341+R1341</f>
        <v>0</v>
      </c>
      <c s="46"/>
      <c s="32"/>
      <c s="32"/>
    </row>
    <row r="1342" spans="1:22" s="33" customFormat="1" ht="51.75" hidden="1">
      <c r="A1342" s="292" t="s">
        <v>287</v>
      </c>
      <c s="81">
        <v>150</v>
      </c>
      <c s="36" t="s">
        <v>437</v>
      </c>
      <c s="36" t="s">
        <v>417</v>
      </c>
      <c s="36" t="s">
        <v>288</v>
      </c>
      <c s="42"/>
      <c s="39">
        <f t="shared" si="646" ref="G1342:O1342">G1343+G1344</f>
        <v>0</v>
      </c>
      <c s="35">
        <f t="shared" si="646"/>
        <v>0</v>
      </c>
      <c s="35">
        <f t="shared" si="646"/>
        <v>0</v>
      </c>
      <c s="170">
        <f t="shared" si="646"/>
        <v>0</v>
      </c>
      <c s="218">
        <f t="shared" si="646"/>
        <v>0</v>
      </c>
      <c s="216">
        <f>L1343+L1344</f>
        <v>0</v>
      </c>
      <c s="216">
        <f>M1343+M1344</f>
        <v>0</v>
      </c>
      <c s="216">
        <f t="shared" si="646"/>
        <v>0</v>
      </c>
      <c s="219">
        <f t="shared" si="646"/>
        <v>0</v>
      </c>
      <c s="216">
        <f>P1343+P1344</f>
        <v>0</v>
      </c>
      <c s="219">
        <f>Q1343+Q1344</f>
        <v>0</v>
      </c>
      <c s="216">
        <f>R1343+R1344</f>
        <v>0</v>
      </c>
      <c s="219">
        <f>S1343+S1344</f>
        <v>0</v>
      </c>
      <c s="46"/>
      <c s="32"/>
      <c s="32"/>
    </row>
    <row r="1343" spans="1:22" s="33" customFormat="1" ht="13.5" hidden="1">
      <c r="A1343" s="292" t="s">
        <v>851</v>
      </c>
      <c s="81">
        <v>150</v>
      </c>
      <c s="36" t="s">
        <v>437</v>
      </c>
      <c s="36" t="s">
        <v>417</v>
      </c>
      <c s="36" t="s">
        <v>288</v>
      </c>
      <c s="42" t="s">
        <v>852</v>
      </c>
      <c s="39"/>
      <c s="35"/>
      <c s="35">
        <f>G1343+H1343</f>
        <v>0</v>
      </c>
      <c s="170"/>
      <c s="218">
        <f>I1343+J1343</f>
        <v>0</v>
      </c>
      <c s="216"/>
      <c s="216">
        <f>K1343+L1343</f>
        <v>0</v>
      </c>
      <c s="216"/>
      <c s="219">
        <f>K1343+N1343</f>
        <v>0</v>
      </c>
      <c s="216"/>
      <c s="219">
        <f>M1343+P1343</f>
        <v>0</v>
      </c>
      <c s="216"/>
      <c s="219">
        <f>O1343+R1343</f>
        <v>0</v>
      </c>
      <c s="46"/>
      <c s="32"/>
      <c s="32"/>
    </row>
    <row r="1344" spans="1:22" s="33" customFormat="1" ht="26.25" hidden="1">
      <c r="A1344" s="292" t="s">
        <v>1047</v>
      </c>
      <c s="81">
        <v>150</v>
      </c>
      <c s="36" t="s">
        <v>437</v>
      </c>
      <c s="36" t="s">
        <v>417</v>
      </c>
      <c s="36" t="s">
        <v>289</v>
      </c>
      <c s="42"/>
      <c s="39">
        <f t="shared" si="647" ref="G1344:S1344">G1345</f>
        <v>0</v>
      </c>
      <c s="35">
        <f t="shared" si="647"/>
        <v>0</v>
      </c>
      <c s="35">
        <f t="shared" si="647"/>
        <v>0</v>
      </c>
      <c s="170">
        <f t="shared" si="647"/>
        <v>0</v>
      </c>
      <c s="218">
        <f t="shared" si="647"/>
        <v>0</v>
      </c>
      <c s="216">
        <f t="shared" si="647"/>
        <v>0</v>
      </c>
      <c s="216">
        <f t="shared" si="647"/>
        <v>0</v>
      </c>
      <c s="216">
        <f t="shared" si="647"/>
        <v>0</v>
      </c>
      <c s="219">
        <f t="shared" si="647"/>
        <v>0</v>
      </c>
      <c s="216">
        <f t="shared" si="647"/>
        <v>0</v>
      </c>
      <c s="219">
        <f t="shared" si="647"/>
        <v>0</v>
      </c>
      <c s="216">
        <f t="shared" si="647"/>
        <v>0</v>
      </c>
      <c s="219">
        <f t="shared" si="647"/>
        <v>0</v>
      </c>
      <c s="46"/>
      <c s="32"/>
      <c s="32"/>
    </row>
    <row r="1345" spans="1:22" s="33" customFormat="1" ht="13.5" hidden="1">
      <c r="A1345" s="292" t="s">
        <v>851</v>
      </c>
      <c s="81">
        <v>150</v>
      </c>
      <c s="36" t="s">
        <v>437</v>
      </c>
      <c s="36" t="s">
        <v>417</v>
      </c>
      <c s="36" t="s">
        <v>289</v>
      </c>
      <c s="42" t="s">
        <v>852</v>
      </c>
      <c s="39"/>
      <c s="35"/>
      <c s="35">
        <f>G1345+H1345</f>
        <v>0</v>
      </c>
      <c s="170"/>
      <c s="218">
        <f>I1345+J1345</f>
        <v>0</v>
      </c>
      <c s="216"/>
      <c s="216">
        <f>K1345+L1345</f>
        <v>0</v>
      </c>
      <c s="216"/>
      <c s="219">
        <f>K1345+N1345</f>
        <v>0</v>
      </c>
      <c s="216"/>
      <c s="219">
        <f>M1345+P1345</f>
        <v>0</v>
      </c>
      <c s="216"/>
      <c s="219">
        <f>O1345+R1345</f>
        <v>0</v>
      </c>
      <c s="46"/>
      <c s="32"/>
      <c s="32"/>
    </row>
    <row r="1346" spans="1:22" s="33" customFormat="1" ht="64.5" hidden="1">
      <c r="A1346" s="292" t="s">
        <v>290</v>
      </c>
      <c s="81">
        <v>150</v>
      </c>
      <c s="36" t="s">
        <v>437</v>
      </c>
      <c s="36" t="s">
        <v>417</v>
      </c>
      <c s="36" t="s">
        <v>291</v>
      </c>
      <c s="42"/>
      <c s="39">
        <f t="shared" si="648" ref="G1346:S1346">G1347</f>
        <v>0</v>
      </c>
      <c s="35">
        <f t="shared" si="648"/>
        <v>0</v>
      </c>
      <c s="35">
        <f t="shared" si="648"/>
        <v>0</v>
      </c>
      <c s="170">
        <f t="shared" si="648"/>
        <v>0</v>
      </c>
      <c s="218">
        <f t="shared" si="648"/>
        <v>0</v>
      </c>
      <c s="216">
        <f t="shared" si="648"/>
        <v>0</v>
      </c>
      <c s="216">
        <f t="shared" si="648"/>
        <v>0</v>
      </c>
      <c s="216">
        <f t="shared" si="648"/>
        <v>0</v>
      </c>
      <c s="219">
        <f t="shared" si="648"/>
        <v>0</v>
      </c>
      <c s="216">
        <f t="shared" si="648"/>
        <v>0</v>
      </c>
      <c s="219">
        <f t="shared" si="648"/>
        <v>0</v>
      </c>
      <c s="216">
        <f t="shared" si="648"/>
        <v>0</v>
      </c>
      <c s="219">
        <f t="shared" si="648"/>
        <v>0</v>
      </c>
      <c s="46"/>
      <c s="32"/>
      <c s="32"/>
    </row>
    <row r="1347" spans="1:22" s="33" customFormat="1" ht="13.5" hidden="1">
      <c r="A1347" s="292" t="s">
        <v>851</v>
      </c>
      <c s="81">
        <v>150</v>
      </c>
      <c s="36" t="s">
        <v>437</v>
      </c>
      <c s="36" t="s">
        <v>417</v>
      </c>
      <c s="36" t="s">
        <v>291</v>
      </c>
      <c s="42" t="s">
        <v>852</v>
      </c>
      <c s="39"/>
      <c s="35"/>
      <c s="35">
        <f>G1347+H1347</f>
        <v>0</v>
      </c>
      <c s="170"/>
      <c s="218">
        <f>I1347+J1347</f>
        <v>0</v>
      </c>
      <c s="216"/>
      <c s="216">
        <f>K1347+L1347</f>
        <v>0</v>
      </c>
      <c s="216"/>
      <c s="219">
        <f>K1347+N1347</f>
        <v>0</v>
      </c>
      <c s="216"/>
      <c s="219">
        <f>M1347+P1347</f>
        <v>0</v>
      </c>
      <c s="216"/>
      <c s="219">
        <f>O1347+R1347</f>
        <v>0</v>
      </c>
      <c s="46"/>
      <c s="32"/>
      <c s="32"/>
    </row>
    <row r="1348" spans="1:22" s="33" customFormat="1" ht="102.75" hidden="1">
      <c r="A1348" s="292" t="s">
        <v>292</v>
      </c>
      <c s="81">
        <v>150</v>
      </c>
      <c s="36" t="s">
        <v>437</v>
      </c>
      <c s="36" t="s">
        <v>417</v>
      </c>
      <c s="36" t="s">
        <v>256</v>
      </c>
      <c s="42"/>
      <c s="39">
        <f t="shared" si="649" ref="G1348:O1348">G1349+G1350</f>
        <v>0</v>
      </c>
      <c s="35">
        <f t="shared" si="649"/>
        <v>0</v>
      </c>
      <c s="35">
        <f t="shared" si="649"/>
        <v>0</v>
      </c>
      <c s="170">
        <f t="shared" si="649"/>
        <v>0</v>
      </c>
      <c s="218">
        <f t="shared" si="649"/>
        <v>0</v>
      </c>
      <c s="216">
        <f>L1349+L1350</f>
        <v>0</v>
      </c>
      <c s="216">
        <f>M1349+M1350</f>
        <v>0</v>
      </c>
      <c s="216">
        <f t="shared" si="649"/>
        <v>0</v>
      </c>
      <c s="219">
        <f t="shared" si="649"/>
        <v>0</v>
      </c>
      <c s="216">
        <f>P1349+P1350</f>
        <v>0</v>
      </c>
      <c s="219">
        <f>Q1349+Q1350</f>
        <v>0</v>
      </c>
      <c s="216">
        <f>R1349+R1350</f>
        <v>0</v>
      </c>
      <c s="219">
        <f>S1349+S1350</f>
        <v>0</v>
      </c>
      <c s="46"/>
      <c s="32"/>
      <c s="32"/>
    </row>
    <row r="1349" spans="1:22" s="33" customFormat="1" ht="13.5" hidden="1">
      <c r="A1349" s="292" t="s">
        <v>851</v>
      </c>
      <c s="81">
        <v>150</v>
      </c>
      <c s="36" t="s">
        <v>437</v>
      </c>
      <c s="36" t="s">
        <v>417</v>
      </c>
      <c s="36" t="s">
        <v>256</v>
      </c>
      <c s="42" t="s">
        <v>852</v>
      </c>
      <c s="39"/>
      <c s="35"/>
      <c s="35">
        <f>G1349+H1349</f>
        <v>0</v>
      </c>
      <c s="170"/>
      <c s="218">
        <f>I1349+J1349</f>
        <v>0</v>
      </c>
      <c s="216"/>
      <c s="216">
        <f>K1349+L1349</f>
        <v>0</v>
      </c>
      <c s="216"/>
      <c s="219">
        <f>K1349+N1349</f>
        <v>0</v>
      </c>
      <c s="216"/>
      <c s="219">
        <f>M1349+P1349</f>
        <v>0</v>
      </c>
      <c s="216"/>
      <c s="219">
        <f>O1349+R1349</f>
        <v>0</v>
      </c>
      <c s="46"/>
      <c s="32"/>
      <c s="32"/>
    </row>
    <row r="1350" spans="1:22" s="33" customFormat="1" ht="26.25" hidden="1">
      <c r="A1350" s="292" t="s">
        <v>1047</v>
      </c>
      <c s="81">
        <v>150</v>
      </c>
      <c s="36" t="s">
        <v>437</v>
      </c>
      <c s="36" t="s">
        <v>417</v>
      </c>
      <c s="36" t="s">
        <v>293</v>
      </c>
      <c s="42"/>
      <c s="39">
        <f t="shared" si="650" ref="G1350:S1350">G1351</f>
        <v>0</v>
      </c>
      <c s="35">
        <f t="shared" si="650"/>
        <v>0</v>
      </c>
      <c s="35">
        <f t="shared" si="650"/>
        <v>0</v>
      </c>
      <c s="170">
        <f t="shared" si="650"/>
        <v>0</v>
      </c>
      <c s="218">
        <f t="shared" si="650"/>
        <v>0</v>
      </c>
      <c s="216">
        <f t="shared" si="650"/>
        <v>0</v>
      </c>
      <c s="216">
        <f t="shared" si="650"/>
        <v>0</v>
      </c>
      <c s="216">
        <f t="shared" si="650"/>
        <v>0</v>
      </c>
      <c s="219">
        <f t="shared" si="650"/>
        <v>0</v>
      </c>
      <c s="216">
        <f t="shared" si="650"/>
        <v>0</v>
      </c>
      <c s="219">
        <f t="shared" si="650"/>
        <v>0</v>
      </c>
      <c s="216">
        <f t="shared" si="650"/>
        <v>0</v>
      </c>
      <c s="219">
        <f t="shared" si="650"/>
        <v>0</v>
      </c>
      <c s="46"/>
      <c s="32"/>
      <c s="32"/>
    </row>
    <row r="1351" spans="1:22" s="33" customFormat="1" ht="13.5" hidden="1">
      <c r="A1351" s="292" t="s">
        <v>851</v>
      </c>
      <c s="81">
        <v>150</v>
      </c>
      <c s="36" t="s">
        <v>437</v>
      </c>
      <c s="36" t="s">
        <v>417</v>
      </c>
      <c s="36" t="s">
        <v>293</v>
      </c>
      <c s="42" t="s">
        <v>852</v>
      </c>
      <c s="39"/>
      <c s="35"/>
      <c s="35">
        <f>G1351+H1351</f>
        <v>0</v>
      </c>
      <c s="170"/>
      <c s="218">
        <f>I1351+J1351</f>
        <v>0</v>
      </c>
      <c s="216"/>
      <c s="216">
        <f>K1351+L1351</f>
        <v>0</v>
      </c>
      <c s="216"/>
      <c s="219">
        <f>K1351+N1351</f>
        <v>0</v>
      </c>
      <c s="216"/>
      <c s="219">
        <f>M1351+P1351</f>
        <v>0</v>
      </c>
      <c s="216"/>
      <c s="219">
        <f>O1351+R1351</f>
        <v>0</v>
      </c>
      <c s="46"/>
      <c s="32"/>
      <c s="32"/>
    </row>
    <row r="1352" spans="1:22" s="41" customFormat="1" ht="13.5" hidden="1">
      <c r="A1352" s="291" t="s">
        <v>813</v>
      </c>
      <c s="84">
        <v>150</v>
      </c>
      <c s="34">
        <v>10</v>
      </c>
      <c s="34" t="s">
        <v>419</v>
      </c>
      <c s="34"/>
      <c s="38"/>
      <c s="39">
        <f t="shared" si="651" ref="G1352:O1352">G1353+G1407</f>
        <v>65167.599999999999</v>
      </c>
      <c s="35">
        <f t="shared" si="651"/>
        <v>-1550</v>
      </c>
      <c s="35">
        <f t="shared" si="651"/>
        <v>63617.599999999999</v>
      </c>
      <c s="170">
        <f t="shared" si="651"/>
        <v>0</v>
      </c>
      <c s="218">
        <f t="shared" si="651"/>
        <v>63617.599999999999</v>
      </c>
      <c s="216">
        <f>L1353+L1407</f>
        <v>0</v>
      </c>
      <c s="216">
        <f>M1353+M1407</f>
        <v>63617.599999999999</v>
      </c>
      <c s="216">
        <f>N1353+N1407</f>
        <v>-63617.599999999999</v>
      </c>
      <c s="219">
        <f t="shared" si="651"/>
        <v>0</v>
      </c>
      <c s="216">
        <f>P1353+P1407</f>
        <v>0</v>
      </c>
      <c s="219">
        <f>Q1353+Q1407</f>
        <v>0</v>
      </c>
      <c s="216">
        <f>R1353+R1407</f>
        <v>0</v>
      </c>
      <c s="219">
        <f>S1353+S1407</f>
        <v>0</v>
      </c>
      <c s="46"/>
      <c s="40"/>
      <c s="40"/>
    </row>
    <row r="1353" spans="1:22" s="41" customFormat="1" ht="13.5" hidden="1">
      <c r="A1353" s="292" t="s">
        <v>648</v>
      </c>
      <c s="81">
        <v>150</v>
      </c>
      <c s="36">
        <v>10</v>
      </c>
      <c s="36" t="s">
        <v>419</v>
      </c>
      <c s="36" t="s">
        <v>649</v>
      </c>
      <c s="42"/>
      <c s="44">
        <f>G1359+G1361+G1398+G1363+G1366+G1354+G1356+G1369+G1372+G1375+G1383+G1387+G1390+G1393+G1396</f>
        <v>64167.599999999999</v>
      </c>
      <c s="37">
        <f>H1359+H1361+H1398+H1363+H1366+H1354+H1356+H1369+H1372+H1375+H1383+H1387+H1390+H1393+H1396</f>
        <v>-550</v>
      </c>
      <c s="37">
        <f>I1359+I1361+I1398+I1363+I1366+I1354+I1356+I1369+I1372+I1375+I1383+I1387+I1390+I1393+I1396</f>
        <v>63617.599999999999</v>
      </c>
      <c s="173">
        <f>J1359+J1361+J1398+J1363+J1366+J1354+J1356+J1369+J1372+J1375+J1383+J1387+J1390+J1393+J1396</f>
        <v>0</v>
      </c>
      <c s="222">
        <f>K1359+K1361+K1398+K1363+K1366+K1354+K1356+K1369+K1372+K1375+K1383+K1387+K1390+K1393+K1396+K1402+K1379</f>
        <v>63617.599999999999</v>
      </c>
      <c s="220">
        <f>L1359+L1361+L1398+L1363+L1366+L1354+L1356+L1369+L1372+L1375+L1383+L1387+L1390+L1393+L1396</f>
        <v>0</v>
      </c>
      <c s="220">
        <f t="shared" si="652" ref="M1353:S1353">M1359+M1361+M1398+M1363+M1366+M1354+M1356+M1369+M1372+M1375+M1383+M1387+M1390+M1393+M1396+M1402+M1379</f>
        <v>63617.599999999999</v>
      </c>
      <c s="220">
        <f t="shared" si="652"/>
        <v>-63617.599999999999</v>
      </c>
      <c s="223">
        <f t="shared" si="652"/>
        <v>0</v>
      </c>
      <c s="220">
        <f t="shared" si="652"/>
        <v>0</v>
      </c>
      <c s="223">
        <f t="shared" si="652"/>
        <v>0</v>
      </c>
      <c s="220">
        <f t="shared" si="652"/>
        <v>0</v>
      </c>
      <c s="223">
        <f t="shared" si="652"/>
        <v>0</v>
      </c>
      <c s="46"/>
      <c s="40"/>
      <c s="40"/>
    </row>
    <row r="1354" spans="1:22" s="33" customFormat="1" ht="51.75" hidden="1">
      <c r="A1354" s="292" t="s">
        <v>294</v>
      </c>
      <c s="81">
        <v>150</v>
      </c>
      <c s="36">
        <v>10</v>
      </c>
      <c s="36" t="s">
        <v>419</v>
      </c>
      <c s="36" t="s">
        <v>295</v>
      </c>
      <c s="42"/>
      <c s="44">
        <f t="shared" si="653" ref="G1354:S1354">G1355</f>
        <v>0</v>
      </c>
      <c s="37">
        <f t="shared" si="653"/>
        <v>0</v>
      </c>
      <c s="37">
        <f t="shared" si="653"/>
        <v>0</v>
      </c>
      <c s="173">
        <f t="shared" si="653"/>
        <v>0</v>
      </c>
      <c s="222">
        <f t="shared" si="653"/>
        <v>0</v>
      </c>
      <c s="220">
        <f t="shared" si="653"/>
        <v>0</v>
      </c>
      <c s="220">
        <f t="shared" si="653"/>
        <v>0</v>
      </c>
      <c s="220">
        <f t="shared" si="653"/>
        <v>0</v>
      </c>
      <c s="223">
        <f t="shared" si="653"/>
        <v>0</v>
      </c>
      <c s="220">
        <f t="shared" si="653"/>
        <v>0</v>
      </c>
      <c s="223">
        <f t="shared" si="653"/>
        <v>0</v>
      </c>
      <c s="220">
        <f t="shared" si="653"/>
        <v>0</v>
      </c>
      <c s="223">
        <f t="shared" si="653"/>
        <v>0</v>
      </c>
      <c s="46"/>
      <c s="32"/>
      <c s="32"/>
    </row>
    <row r="1355" spans="1:22" s="33" customFormat="1" ht="13.5" hidden="1">
      <c r="A1355" s="292" t="s">
        <v>652</v>
      </c>
      <c s="81">
        <v>150</v>
      </c>
      <c s="36">
        <v>10</v>
      </c>
      <c s="36" t="s">
        <v>419</v>
      </c>
      <c s="36" t="s">
        <v>295</v>
      </c>
      <c s="42" t="s">
        <v>653</v>
      </c>
      <c s="44"/>
      <c s="37"/>
      <c s="35">
        <f>G1355+H1355</f>
        <v>0</v>
      </c>
      <c s="173"/>
      <c s="218">
        <f>I1355+J1355</f>
        <v>0</v>
      </c>
      <c s="220"/>
      <c s="216">
        <f>K1355+L1355</f>
        <v>0</v>
      </c>
      <c s="220"/>
      <c s="219">
        <f>K1355+N1355</f>
        <v>0</v>
      </c>
      <c s="220"/>
      <c s="219">
        <f>M1355+P1355</f>
        <v>0</v>
      </c>
      <c s="220"/>
      <c s="219">
        <f>O1355+R1355</f>
        <v>0</v>
      </c>
      <c s="46"/>
      <c s="32"/>
      <c s="32"/>
    </row>
    <row r="1356" spans="1:22" s="41" customFormat="1" ht="26.25" hidden="1">
      <c r="A1356" s="292" t="s">
        <v>296</v>
      </c>
      <c s="81">
        <v>150</v>
      </c>
      <c s="36">
        <v>10</v>
      </c>
      <c s="36" t="s">
        <v>419</v>
      </c>
      <c s="36" t="s">
        <v>297</v>
      </c>
      <c s="42"/>
      <c s="44">
        <f>G1357</f>
        <v>134.19999999999999</v>
      </c>
      <c s="37">
        <f>H1357</f>
        <v>56.799999999999997</v>
      </c>
      <c s="37">
        <f>I1357</f>
        <v>191</v>
      </c>
      <c s="173">
        <f>J1357</f>
        <v>0</v>
      </c>
      <c s="222">
        <f>K1357+K1358</f>
        <v>191</v>
      </c>
      <c s="220">
        <f>L1357</f>
        <v>0</v>
      </c>
      <c s="220">
        <f t="shared" si="654" ref="M1356:S1356">M1357+M1358</f>
        <v>191</v>
      </c>
      <c s="220">
        <f t="shared" si="654"/>
        <v>-191</v>
      </c>
      <c s="223">
        <f t="shared" si="654"/>
        <v>0</v>
      </c>
      <c s="220">
        <f t="shared" si="654"/>
        <v>0</v>
      </c>
      <c s="223">
        <f t="shared" si="654"/>
        <v>0</v>
      </c>
      <c s="220">
        <f t="shared" si="654"/>
        <v>0</v>
      </c>
      <c s="223">
        <f t="shared" si="654"/>
        <v>0</v>
      </c>
      <c s="46"/>
      <c s="40"/>
      <c s="40"/>
    </row>
    <row r="1357" spans="1:22" s="41" customFormat="1" ht="13.5" hidden="1">
      <c r="A1357" s="292" t="s">
        <v>652</v>
      </c>
      <c s="81">
        <v>150</v>
      </c>
      <c s="36">
        <v>10</v>
      </c>
      <c s="36" t="s">
        <v>419</v>
      </c>
      <c s="36" t="s">
        <v>297</v>
      </c>
      <c s="42" t="s">
        <v>653</v>
      </c>
      <c s="44">
        <v>134.19999999999999</v>
      </c>
      <c s="37">
        <v>56.799999999999997</v>
      </c>
      <c s="35">
        <f>G1357+H1357</f>
        <v>191</v>
      </c>
      <c s="173">
        <v>0</v>
      </c>
      <c s="218">
        <f>I1357+J1357</f>
        <v>191</v>
      </c>
      <c s="220">
        <v>0</v>
      </c>
      <c s="216">
        <f>K1357+L1357</f>
        <v>191</v>
      </c>
      <c s="220">
        <v>-191</v>
      </c>
      <c s="219">
        <f>K1357+N1357</f>
        <v>0</v>
      </c>
      <c s="224">
        <v>0</v>
      </c>
      <c s="219">
        <f>O1357+P1357</f>
        <v>0</v>
      </c>
      <c s="224">
        <v>0</v>
      </c>
      <c s="219">
        <f>Q1357+R1357</f>
        <v>0</v>
      </c>
      <c s="46"/>
      <c s="40"/>
      <c s="40"/>
    </row>
    <row r="1358" spans="1:22" s="41" customFormat="1" ht="13.5" hidden="1">
      <c r="A1358" s="292" t="s">
        <v>719</v>
      </c>
      <c s="81">
        <v>150</v>
      </c>
      <c s="36">
        <v>10</v>
      </c>
      <c s="36" t="s">
        <v>419</v>
      </c>
      <c s="36" t="s">
        <v>297</v>
      </c>
      <c s="42" t="s">
        <v>720</v>
      </c>
      <c s="37">
        <v>0</v>
      </c>
      <c s="37">
        <v>0</v>
      </c>
      <c s="35">
        <f>G1358+H1358</f>
        <v>0</v>
      </c>
      <c s="173">
        <v>0</v>
      </c>
      <c s="218">
        <f>I1358+J1358</f>
        <v>0</v>
      </c>
      <c s="220">
        <v>0</v>
      </c>
      <c s="216">
        <f>K1358+L1358</f>
        <v>0</v>
      </c>
      <c s="220">
        <v>0</v>
      </c>
      <c s="219">
        <f>K1358+N1358</f>
        <v>0</v>
      </c>
      <c s="220">
        <v>0</v>
      </c>
      <c s="219">
        <f>M1358+P1358</f>
        <v>0</v>
      </c>
      <c s="220">
        <v>0</v>
      </c>
      <c s="219">
        <f>O1358+R1358</f>
        <v>0</v>
      </c>
      <c s="159" t="s">
        <v>277</v>
      </c>
      <c s="40">
        <v>210</v>
      </c>
      <c s="40"/>
    </row>
    <row r="1359" spans="1:22" s="41" customFormat="1" ht="51.75" hidden="1">
      <c r="A1359" s="292" t="s">
        <v>508</v>
      </c>
      <c s="81">
        <v>150</v>
      </c>
      <c s="36">
        <v>10</v>
      </c>
      <c s="36" t="s">
        <v>419</v>
      </c>
      <c s="36" t="s">
        <v>1118</v>
      </c>
      <c s="42"/>
      <c s="39">
        <f>G1360</f>
        <v>0</v>
      </c>
      <c s="35">
        <f>H1360</f>
        <v>1116</v>
      </c>
      <c s="35">
        <f>I1360</f>
        <v>1116</v>
      </c>
      <c s="170">
        <f>J1360</f>
        <v>0</v>
      </c>
      <c s="218">
        <f>K1360+K1365</f>
        <v>1116</v>
      </c>
      <c s="216">
        <f>L1360</f>
        <v>0</v>
      </c>
      <c s="216">
        <f t="shared" si="655" ref="M1359:S1359">M1360+M1365</f>
        <v>1116</v>
      </c>
      <c s="216">
        <f t="shared" si="655"/>
        <v>-1116</v>
      </c>
      <c s="219">
        <f t="shared" si="655"/>
        <v>0</v>
      </c>
      <c s="216">
        <f t="shared" si="655"/>
        <v>0</v>
      </c>
      <c s="219">
        <f t="shared" si="655"/>
        <v>0</v>
      </c>
      <c s="216">
        <f t="shared" si="655"/>
        <v>0</v>
      </c>
      <c s="219">
        <f t="shared" si="655"/>
        <v>0</v>
      </c>
      <c s="46"/>
      <c s="40"/>
      <c s="40"/>
    </row>
    <row r="1360" spans="1:22" s="41" customFormat="1" ht="13.5" hidden="1">
      <c r="A1360" s="292" t="s">
        <v>652</v>
      </c>
      <c s="81">
        <v>150</v>
      </c>
      <c s="36">
        <v>10</v>
      </c>
      <c s="36" t="s">
        <v>419</v>
      </c>
      <c s="36" t="s">
        <v>1118</v>
      </c>
      <c s="42" t="s">
        <v>653</v>
      </c>
      <c s="39">
        <v>0</v>
      </c>
      <c s="35">
        <v>1116</v>
      </c>
      <c s="35">
        <f>G1360+H1360</f>
        <v>1116</v>
      </c>
      <c s="170">
        <v>0</v>
      </c>
      <c s="218">
        <f>I1360+J1360</f>
        <v>1116</v>
      </c>
      <c s="216">
        <v>0</v>
      </c>
      <c s="216">
        <f>K1360+L1360</f>
        <v>1116</v>
      </c>
      <c s="216">
        <v>-1116</v>
      </c>
      <c s="219">
        <f>K1360+N1360</f>
        <v>0</v>
      </c>
      <c s="224">
        <v>0</v>
      </c>
      <c s="219">
        <f>O1360+P1360</f>
        <v>0</v>
      </c>
      <c s="224">
        <v>0</v>
      </c>
      <c s="219">
        <f>Q1360+R1360</f>
        <v>0</v>
      </c>
      <c s="46"/>
      <c s="40"/>
      <c s="40"/>
    </row>
    <row r="1361" spans="1:22" s="33" customFormat="1" ht="64.5" hidden="1">
      <c r="A1361" s="292" t="s">
        <v>298</v>
      </c>
      <c s="81">
        <v>150</v>
      </c>
      <c s="36">
        <v>10</v>
      </c>
      <c s="36" t="s">
        <v>419</v>
      </c>
      <c s="36" t="s">
        <v>299</v>
      </c>
      <c s="42"/>
      <c s="44">
        <f t="shared" si="656" ref="G1361:S1361">G1362</f>
        <v>0</v>
      </c>
      <c s="37">
        <f t="shared" si="656"/>
        <v>0</v>
      </c>
      <c s="37">
        <f t="shared" si="656"/>
        <v>0</v>
      </c>
      <c s="173">
        <f t="shared" si="656"/>
        <v>0</v>
      </c>
      <c s="222">
        <f t="shared" si="656"/>
        <v>0</v>
      </c>
      <c s="220">
        <f t="shared" si="656"/>
        <v>0</v>
      </c>
      <c s="220">
        <f t="shared" si="656"/>
        <v>0</v>
      </c>
      <c s="220">
        <f t="shared" si="656"/>
        <v>0</v>
      </c>
      <c s="223">
        <f t="shared" si="656"/>
        <v>0</v>
      </c>
      <c s="220">
        <f t="shared" si="656"/>
        <v>0</v>
      </c>
      <c s="223">
        <f t="shared" si="656"/>
        <v>0</v>
      </c>
      <c s="220">
        <f t="shared" si="656"/>
        <v>0</v>
      </c>
      <c s="223">
        <f t="shared" si="656"/>
        <v>0</v>
      </c>
      <c s="46"/>
      <c s="32"/>
      <c s="32"/>
    </row>
    <row r="1362" spans="1:22" s="33" customFormat="1" ht="13.5" hidden="1">
      <c r="A1362" s="292" t="s">
        <v>611</v>
      </c>
      <c s="81">
        <v>150</v>
      </c>
      <c s="36">
        <v>10</v>
      </c>
      <c s="36" t="s">
        <v>419</v>
      </c>
      <c s="36" t="s">
        <v>299</v>
      </c>
      <c s="42" t="s">
        <v>612</v>
      </c>
      <c s="39"/>
      <c s="35"/>
      <c s="35">
        <f>G1362+H1362</f>
        <v>0</v>
      </c>
      <c s="170"/>
      <c s="218">
        <f>I1362+J1362</f>
        <v>0</v>
      </c>
      <c s="216"/>
      <c s="216">
        <f>K1362+L1362</f>
        <v>0</v>
      </c>
      <c s="216"/>
      <c s="219">
        <f>K1362+N1362</f>
        <v>0</v>
      </c>
      <c s="216"/>
      <c s="219">
        <f>M1362+P1362</f>
        <v>0</v>
      </c>
      <c s="216"/>
      <c s="219">
        <f>O1362+R1362</f>
        <v>0</v>
      </c>
      <c s="46"/>
      <c s="32"/>
      <c s="32"/>
    </row>
    <row r="1363" spans="1:22" s="33" customFormat="1" ht="39" hidden="1">
      <c r="A1363" s="292" t="s">
        <v>1006</v>
      </c>
      <c s="81">
        <v>150</v>
      </c>
      <c s="36">
        <v>10</v>
      </c>
      <c s="36" t="s">
        <v>419</v>
      </c>
      <c s="36" t="s">
        <v>1007</v>
      </c>
      <c s="42"/>
      <c s="44">
        <f t="shared" si="657" ref="G1363:S1363">G1364</f>
        <v>0</v>
      </c>
      <c s="37">
        <f t="shared" si="657"/>
        <v>0</v>
      </c>
      <c s="37">
        <f t="shared" si="657"/>
        <v>0</v>
      </c>
      <c s="173">
        <f t="shared" si="657"/>
        <v>0</v>
      </c>
      <c s="222">
        <f t="shared" si="657"/>
        <v>0</v>
      </c>
      <c s="220">
        <f t="shared" si="657"/>
        <v>0</v>
      </c>
      <c s="220">
        <f t="shared" si="657"/>
        <v>0</v>
      </c>
      <c s="220">
        <f t="shared" si="657"/>
        <v>0</v>
      </c>
      <c s="223">
        <f t="shared" si="657"/>
        <v>0</v>
      </c>
      <c s="220">
        <f t="shared" si="657"/>
        <v>0</v>
      </c>
      <c s="223">
        <f t="shared" si="657"/>
        <v>0</v>
      </c>
      <c s="220">
        <f t="shared" si="657"/>
        <v>0</v>
      </c>
      <c s="223">
        <f t="shared" si="657"/>
        <v>0</v>
      </c>
      <c s="46"/>
      <c s="32"/>
      <c s="32"/>
    </row>
    <row r="1364" spans="1:22" s="33" customFormat="1" ht="13.5" hidden="1">
      <c r="A1364" s="292" t="s">
        <v>652</v>
      </c>
      <c s="81">
        <v>150</v>
      </c>
      <c s="36">
        <v>10</v>
      </c>
      <c s="36" t="s">
        <v>419</v>
      </c>
      <c s="36" t="s">
        <v>1007</v>
      </c>
      <c s="42" t="s">
        <v>653</v>
      </c>
      <c s="39"/>
      <c s="35"/>
      <c s="35">
        <f>G1364+H1364</f>
        <v>0</v>
      </c>
      <c s="170"/>
      <c s="218">
        <f>I1364+J1364</f>
        <v>0</v>
      </c>
      <c s="216"/>
      <c s="216">
        <f>K1364+L1364</f>
        <v>0</v>
      </c>
      <c s="216"/>
      <c s="219">
        <f>K1364+N1364</f>
        <v>0</v>
      </c>
      <c s="216"/>
      <c s="219">
        <f>M1364+P1364</f>
        <v>0</v>
      </c>
      <c s="216"/>
      <c s="219">
        <f>O1364+R1364</f>
        <v>0</v>
      </c>
      <c s="46"/>
      <c s="32"/>
      <c s="32"/>
    </row>
    <row r="1365" spans="1:22" s="41" customFormat="1" ht="26.25" hidden="1">
      <c r="A1365" s="292" t="s">
        <v>890</v>
      </c>
      <c s="81">
        <v>150</v>
      </c>
      <c s="36">
        <v>10</v>
      </c>
      <c s="36" t="s">
        <v>419</v>
      </c>
      <c s="36" t="s">
        <v>1118</v>
      </c>
      <c s="42" t="s">
        <v>891</v>
      </c>
      <c s="39">
        <v>0</v>
      </c>
      <c s="35">
        <v>0</v>
      </c>
      <c s="35">
        <f>G1365+H1365</f>
        <v>0</v>
      </c>
      <c s="170">
        <v>0</v>
      </c>
      <c s="218">
        <f>I1365+J1365</f>
        <v>0</v>
      </c>
      <c s="216">
        <v>0</v>
      </c>
      <c s="216">
        <f>K1365+L1365</f>
        <v>0</v>
      </c>
      <c s="216">
        <v>0</v>
      </c>
      <c s="219">
        <f>K1365+N1365</f>
        <v>0</v>
      </c>
      <c s="216">
        <v>0</v>
      </c>
      <c s="219">
        <f>M1365+P1365</f>
        <v>0</v>
      </c>
      <c s="216">
        <v>0</v>
      </c>
      <c s="219">
        <f>O1365+R1365</f>
        <v>0</v>
      </c>
      <c s="159" t="s">
        <v>277</v>
      </c>
      <c s="40">
        <v>200</v>
      </c>
      <c s="40"/>
    </row>
    <row r="1366" spans="1:22" s="41" customFormat="1" ht="26.25" hidden="1">
      <c r="A1366" s="292" t="s">
        <v>1119</v>
      </c>
      <c s="81">
        <v>150</v>
      </c>
      <c s="36" t="s">
        <v>437</v>
      </c>
      <c s="36" t="s">
        <v>419</v>
      </c>
      <c s="36" t="s">
        <v>1120</v>
      </c>
      <c s="42"/>
      <c s="44">
        <f>G1367</f>
        <v>15770.9</v>
      </c>
      <c s="37">
        <f>H1367</f>
        <v>-7066.1000000000004</v>
      </c>
      <c s="37">
        <f>I1367</f>
        <v>8704.7999999999993</v>
      </c>
      <c s="173">
        <f>J1367</f>
        <v>0</v>
      </c>
      <c s="222">
        <f>K1367+K1368</f>
        <v>8704.7999999999993</v>
      </c>
      <c s="220">
        <f>L1367</f>
        <v>0</v>
      </c>
      <c s="220">
        <f t="shared" si="658" ref="M1366:S1366">M1367+M1368</f>
        <v>8704.7999999999993</v>
      </c>
      <c s="220">
        <f t="shared" si="658"/>
        <v>-8704.7999999999993</v>
      </c>
      <c s="223">
        <f t="shared" si="658"/>
        <v>0</v>
      </c>
      <c s="220">
        <f t="shared" si="658"/>
        <v>0</v>
      </c>
      <c s="223">
        <f t="shared" si="658"/>
        <v>0</v>
      </c>
      <c s="220">
        <f t="shared" si="658"/>
        <v>0</v>
      </c>
      <c s="223">
        <f t="shared" si="658"/>
        <v>0</v>
      </c>
      <c s="46"/>
      <c s="40"/>
      <c s="40"/>
    </row>
    <row r="1367" spans="1:22" s="41" customFormat="1" ht="13.5" hidden="1">
      <c r="A1367" s="292" t="s">
        <v>652</v>
      </c>
      <c s="81">
        <v>150</v>
      </c>
      <c s="36">
        <v>10</v>
      </c>
      <c s="36" t="s">
        <v>419</v>
      </c>
      <c s="36" t="s">
        <v>1120</v>
      </c>
      <c s="42" t="s">
        <v>653</v>
      </c>
      <c s="44">
        <v>15770.9</v>
      </c>
      <c s="35">
        <v>-7066.1000000000004</v>
      </c>
      <c s="35">
        <f>G1367+H1367</f>
        <v>8704.7999999999993</v>
      </c>
      <c s="170">
        <v>0</v>
      </c>
      <c s="218">
        <f>I1367+J1367</f>
        <v>8704.7999999999993</v>
      </c>
      <c s="216">
        <v>0</v>
      </c>
      <c s="216">
        <f>K1367+L1367</f>
        <v>8704.7999999999993</v>
      </c>
      <c s="216">
        <v>-8704.7999999999993</v>
      </c>
      <c s="219">
        <f>K1367+N1367</f>
        <v>0</v>
      </c>
      <c s="224">
        <v>0</v>
      </c>
      <c s="219">
        <f>O1367+P1367</f>
        <v>0</v>
      </c>
      <c s="224">
        <v>0</v>
      </c>
      <c s="219">
        <f>Q1367+R1367</f>
        <v>0</v>
      </c>
      <c s="46"/>
      <c s="40"/>
      <c s="40"/>
    </row>
    <row r="1368" spans="1:22" s="41" customFormat="1" ht="13.5" hidden="1">
      <c r="A1368" s="292" t="s">
        <v>719</v>
      </c>
      <c s="81">
        <v>150</v>
      </c>
      <c s="36">
        <v>10</v>
      </c>
      <c s="36" t="s">
        <v>419</v>
      </c>
      <c s="36" t="s">
        <v>1120</v>
      </c>
      <c s="42" t="s">
        <v>720</v>
      </c>
      <c s="35">
        <v>0</v>
      </c>
      <c s="35">
        <v>0</v>
      </c>
      <c s="35">
        <f>G1368+H1368</f>
        <v>0</v>
      </c>
      <c s="170">
        <v>0</v>
      </c>
      <c s="218">
        <f>I1368+J1368</f>
        <v>0</v>
      </c>
      <c s="216">
        <v>0</v>
      </c>
      <c s="216">
        <f>K1368+L1368</f>
        <v>0</v>
      </c>
      <c s="216">
        <v>0</v>
      </c>
      <c s="219">
        <f>K1368+N1368</f>
        <v>0</v>
      </c>
      <c s="224">
        <v>0</v>
      </c>
      <c s="219">
        <f>O1368+P1368</f>
        <v>0</v>
      </c>
      <c s="224">
        <v>0</v>
      </c>
      <c s="219">
        <f>Q1368+R1368</f>
        <v>0</v>
      </c>
      <c s="159" t="s">
        <v>277</v>
      </c>
      <c s="40">
        <v>215</v>
      </c>
      <c s="40"/>
    </row>
    <row r="1369" spans="1:22" s="41" customFormat="1" ht="26.25" hidden="1">
      <c r="A1369" s="292" t="s">
        <v>1121</v>
      </c>
      <c s="81">
        <v>150</v>
      </c>
      <c s="36" t="s">
        <v>437</v>
      </c>
      <c s="36" t="s">
        <v>419</v>
      </c>
      <c s="36" t="s">
        <v>1122</v>
      </c>
      <c s="42"/>
      <c s="44">
        <f>G1370</f>
        <v>20095.5</v>
      </c>
      <c s="37">
        <f>H1370</f>
        <v>3601.3000000000002</v>
      </c>
      <c s="37">
        <f>I1370</f>
        <v>23696.799999999999</v>
      </c>
      <c s="173">
        <f>J1370</f>
        <v>0</v>
      </c>
      <c s="222">
        <f>K1370+K1371</f>
        <v>23696.799999999999</v>
      </c>
      <c s="220">
        <f>L1370</f>
        <v>0</v>
      </c>
      <c s="220">
        <f t="shared" si="659" ref="M1369:S1369">M1370+M1371</f>
        <v>23696.799999999999</v>
      </c>
      <c s="220">
        <f t="shared" si="659"/>
        <v>-23696.799999999999</v>
      </c>
      <c s="223">
        <f t="shared" si="659"/>
        <v>0</v>
      </c>
      <c s="220">
        <f t="shared" si="659"/>
        <v>0</v>
      </c>
      <c s="223">
        <f t="shared" si="659"/>
        <v>0</v>
      </c>
      <c s="220">
        <f t="shared" si="659"/>
        <v>0</v>
      </c>
      <c s="223">
        <f t="shared" si="659"/>
        <v>0</v>
      </c>
      <c s="46"/>
      <c s="40"/>
      <c s="40"/>
    </row>
    <row r="1370" spans="1:22" s="41" customFormat="1" ht="13.5" hidden="1">
      <c r="A1370" s="292" t="s">
        <v>652</v>
      </c>
      <c s="81">
        <v>150</v>
      </c>
      <c s="36">
        <v>10</v>
      </c>
      <c s="36" t="s">
        <v>419</v>
      </c>
      <c s="36" t="s">
        <v>1122</v>
      </c>
      <c s="42" t="s">
        <v>653</v>
      </c>
      <c s="44">
        <v>20095.5</v>
      </c>
      <c s="35">
        <v>3601.3000000000002</v>
      </c>
      <c s="35">
        <f>G1370+H1370</f>
        <v>23696.799999999999</v>
      </c>
      <c s="170">
        <v>0</v>
      </c>
      <c s="218">
        <f>I1370+J1370</f>
        <v>23696.799999999999</v>
      </c>
      <c s="216">
        <v>0</v>
      </c>
      <c s="216">
        <f>K1370+L1370</f>
        <v>23696.799999999999</v>
      </c>
      <c s="216">
        <v>-23696.799999999999</v>
      </c>
      <c s="219">
        <f>K1370+N1370</f>
        <v>0</v>
      </c>
      <c s="224">
        <v>0</v>
      </c>
      <c s="219">
        <f>O1370+P1370</f>
        <v>0</v>
      </c>
      <c s="224">
        <v>0</v>
      </c>
      <c s="219">
        <f>Q1370+R1370</f>
        <v>0</v>
      </c>
      <c s="46"/>
      <c s="40"/>
      <c s="40"/>
    </row>
    <row r="1371" spans="1:22" s="41" customFormat="1" ht="13.5" hidden="1">
      <c r="A1371" s="292" t="s">
        <v>719</v>
      </c>
      <c s="81">
        <v>150</v>
      </c>
      <c s="36">
        <v>10</v>
      </c>
      <c s="36" t="s">
        <v>419</v>
      </c>
      <c s="36" t="s">
        <v>1122</v>
      </c>
      <c s="42" t="s">
        <v>720</v>
      </c>
      <c s="35">
        <v>0</v>
      </c>
      <c s="35">
        <v>0</v>
      </c>
      <c s="35">
        <f>G1371+H1371</f>
        <v>0</v>
      </c>
      <c s="170">
        <v>0</v>
      </c>
      <c s="218">
        <f>I1371+J1371</f>
        <v>0</v>
      </c>
      <c s="216">
        <v>0</v>
      </c>
      <c s="216">
        <f>K1371+L1371</f>
        <v>0</v>
      </c>
      <c s="216">
        <v>0</v>
      </c>
      <c s="219">
        <f>K1371+N1371</f>
        <v>0</v>
      </c>
      <c s="216">
        <v>0</v>
      </c>
      <c s="219">
        <f>M1371+P1371</f>
        <v>0</v>
      </c>
      <c s="216">
        <v>0</v>
      </c>
      <c s="219">
        <f>O1371+R1371</f>
        <v>0</v>
      </c>
      <c s="45" t="s">
        <v>277</v>
      </c>
      <c s="40">
        <v>942</v>
      </c>
      <c s="40"/>
    </row>
    <row r="1372" spans="1:22" s="41" customFormat="1" ht="13.5" hidden="1">
      <c r="A1372" s="292" t="s">
        <v>1123</v>
      </c>
      <c s="81">
        <v>150</v>
      </c>
      <c s="36" t="s">
        <v>437</v>
      </c>
      <c s="36" t="s">
        <v>419</v>
      </c>
      <c s="36" t="s">
        <v>1124</v>
      </c>
      <c s="42"/>
      <c s="44">
        <f>G1373</f>
        <v>8416</v>
      </c>
      <c s="37">
        <f>H1373</f>
        <v>-610</v>
      </c>
      <c s="37">
        <f>I1373</f>
        <v>7806</v>
      </c>
      <c s="173">
        <f>J1373</f>
        <v>0</v>
      </c>
      <c s="222">
        <f>K1373+K1374</f>
        <v>7806</v>
      </c>
      <c s="220">
        <f>L1373</f>
        <v>0</v>
      </c>
      <c s="220">
        <f t="shared" si="660" ref="M1372:S1372">M1373+M1374</f>
        <v>7806</v>
      </c>
      <c s="220">
        <f t="shared" si="660"/>
        <v>-7806</v>
      </c>
      <c s="223">
        <f t="shared" si="660"/>
        <v>0</v>
      </c>
      <c s="220">
        <f t="shared" si="660"/>
        <v>0</v>
      </c>
      <c s="223">
        <f t="shared" si="660"/>
        <v>0</v>
      </c>
      <c s="220">
        <f t="shared" si="660"/>
        <v>0</v>
      </c>
      <c s="223">
        <f t="shared" si="660"/>
        <v>0</v>
      </c>
      <c s="46"/>
      <c s="40"/>
      <c s="40"/>
    </row>
    <row r="1373" spans="1:22" s="41" customFormat="1" ht="13.5" hidden="1">
      <c r="A1373" s="292" t="s">
        <v>652</v>
      </c>
      <c s="81">
        <v>150</v>
      </c>
      <c s="36">
        <v>10</v>
      </c>
      <c s="36" t="s">
        <v>419</v>
      </c>
      <c s="36" t="s">
        <v>1124</v>
      </c>
      <c s="42" t="s">
        <v>653</v>
      </c>
      <c s="44">
        <v>8416</v>
      </c>
      <c s="35">
        <v>-610</v>
      </c>
      <c s="35">
        <f>G1373+H1373</f>
        <v>7806</v>
      </c>
      <c s="170">
        <v>0</v>
      </c>
      <c s="218">
        <f>I1373+J1373</f>
        <v>7806</v>
      </c>
      <c s="216">
        <v>0</v>
      </c>
      <c s="216">
        <f>K1373+L1373</f>
        <v>7806</v>
      </c>
      <c s="216">
        <v>-7806</v>
      </c>
      <c s="219">
        <f>K1373+N1373</f>
        <v>0</v>
      </c>
      <c s="224">
        <v>0</v>
      </c>
      <c s="219">
        <f>O1373+P1373</f>
        <v>0</v>
      </c>
      <c s="224">
        <v>0</v>
      </c>
      <c s="219">
        <f>Q1373+R1373</f>
        <v>0</v>
      </c>
      <c s="46"/>
      <c s="40"/>
      <c s="40"/>
    </row>
    <row r="1374" spans="1:22" s="41" customFormat="1" ht="13.5" hidden="1">
      <c r="A1374" s="292" t="s">
        <v>719</v>
      </c>
      <c s="81">
        <v>150</v>
      </c>
      <c s="36">
        <v>10</v>
      </c>
      <c s="36" t="s">
        <v>419</v>
      </c>
      <c s="36" t="s">
        <v>1124</v>
      </c>
      <c s="42" t="s">
        <v>720</v>
      </c>
      <c s="35">
        <v>0</v>
      </c>
      <c s="35">
        <v>0</v>
      </c>
      <c s="35">
        <f>G1374+H1374</f>
        <v>0</v>
      </c>
      <c s="170">
        <v>0</v>
      </c>
      <c s="218">
        <f>I1374+J1374</f>
        <v>0</v>
      </c>
      <c s="216">
        <v>0</v>
      </c>
      <c s="216">
        <f>K1374+L1374</f>
        <v>0</v>
      </c>
      <c s="216">
        <v>0</v>
      </c>
      <c s="219">
        <f>K1374+N1374</f>
        <v>0</v>
      </c>
      <c s="216">
        <v>0</v>
      </c>
      <c s="219">
        <f>M1374+P1374</f>
        <v>0</v>
      </c>
      <c s="216">
        <v>0</v>
      </c>
      <c s="219">
        <f>O1374+R1374</f>
        <v>0</v>
      </c>
      <c s="45" t="s">
        <v>277</v>
      </c>
      <c s="40">
        <v>933</v>
      </c>
      <c s="40"/>
    </row>
    <row r="1375" spans="1:22" s="41" customFormat="1" ht="26.25" hidden="1">
      <c r="A1375" s="292" t="s">
        <v>793</v>
      </c>
      <c s="81">
        <v>150</v>
      </c>
      <c s="36" t="s">
        <v>437</v>
      </c>
      <c s="36" t="s">
        <v>419</v>
      </c>
      <c s="36" t="s">
        <v>1125</v>
      </c>
      <c s="42"/>
      <c s="44">
        <f>G1376</f>
        <v>4350</v>
      </c>
      <c s="37">
        <f>H1376</f>
        <v>986</v>
      </c>
      <c s="37">
        <f>I1376</f>
        <v>5336</v>
      </c>
      <c s="173">
        <f>J1376</f>
        <v>0</v>
      </c>
      <c s="222">
        <f>K1376+K1377+K1378</f>
        <v>5336</v>
      </c>
      <c s="220">
        <f>L1376</f>
        <v>0</v>
      </c>
      <c s="220">
        <f t="shared" si="661" ref="M1375:S1375">M1376+M1377+M1378</f>
        <v>5336</v>
      </c>
      <c s="220">
        <f t="shared" si="661"/>
        <v>-5336</v>
      </c>
      <c s="223">
        <f t="shared" si="661"/>
        <v>0</v>
      </c>
      <c s="220">
        <f t="shared" si="661"/>
        <v>0</v>
      </c>
      <c s="223">
        <f t="shared" si="661"/>
        <v>0</v>
      </c>
      <c s="220">
        <f t="shared" si="661"/>
        <v>0</v>
      </c>
      <c s="223">
        <f t="shared" si="661"/>
        <v>0</v>
      </c>
      <c s="46"/>
      <c s="40"/>
      <c s="40"/>
    </row>
    <row r="1376" spans="1:22" s="41" customFormat="1" ht="13.5" hidden="1">
      <c r="A1376" s="292" t="s">
        <v>652</v>
      </c>
      <c s="81">
        <v>150</v>
      </c>
      <c s="36">
        <v>10</v>
      </c>
      <c s="36" t="s">
        <v>419</v>
      </c>
      <c s="36" t="s">
        <v>1125</v>
      </c>
      <c s="42" t="s">
        <v>653</v>
      </c>
      <c s="44">
        <v>4350</v>
      </c>
      <c s="35">
        <v>986</v>
      </c>
      <c s="35">
        <f>G1376+H1376</f>
        <v>5336</v>
      </c>
      <c s="170">
        <v>0</v>
      </c>
      <c s="218">
        <f>I1376+J1376</f>
        <v>5336</v>
      </c>
      <c s="216">
        <v>0</v>
      </c>
      <c s="216">
        <f>K1376+L1376</f>
        <v>5336</v>
      </c>
      <c s="216">
        <v>-5336</v>
      </c>
      <c s="219">
        <f>K1376+N1376</f>
        <v>0</v>
      </c>
      <c s="224">
        <v>0</v>
      </c>
      <c s="219">
        <f>O1376+P1376</f>
        <v>0</v>
      </c>
      <c s="224">
        <v>0</v>
      </c>
      <c s="219">
        <f>Q1376+R1376</f>
        <v>0</v>
      </c>
      <c s="46"/>
      <c s="40"/>
      <c s="40"/>
    </row>
    <row r="1377" spans="1:22" s="41" customFormat="1" ht="13.5" hidden="1">
      <c r="A1377" s="292" t="s">
        <v>719</v>
      </c>
      <c s="81">
        <v>150</v>
      </c>
      <c s="36">
        <v>10</v>
      </c>
      <c s="36" t="s">
        <v>419</v>
      </c>
      <c s="36" t="s">
        <v>1125</v>
      </c>
      <c s="42" t="s">
        <v>720</v>
      </c>
      <c s="35">
        <v>0</v>
      </c>
      <c s="35">
        <v>0</v>
      </c>
      <c s="35">
        <f>G1377+H1377</f>
        <v>0</v>
      </c>
      <c s="170">
        <v>0</v>
      </c>
      <c s="218">
        <f>I1377+J1377</f>
        <v>0</v>
      </c>
      <c s="216">
        <v>0</v>
      </c>
      <c s="216">
        <f>K1377+L1377</f>
        <v>0</v>
      </c>
      <c s="216">
        <v>0</v>
      </c>
      <c s="219">
        <f>K1377+N1377</f>
        <v>0</v>
      </c>
      <c s="216">
        <v>0</v>
      </c>
      <c s="219">
        <f>M1377+P1377</f>
        <v>0</v>
      </c>
      <c s="216">
        <v>0</v>
      </c>
      <c s="219">
        <f>O1377+R1377</f>
        <v>0</v>
      </c>
      <c s="45" t="s">
        <v>277</v>
      </c>
      <c s="40">
        <v>951</v>
      </c>
      <c s="40"/>
    </row>
    <row r="1378" spans="1:22" s="41" customFormat="1" ht="26.25" hidden="1">
      <c r="A1378" s="292" t="s">
        <v>890</v>
      </c>
      <c s="81">
        <v>150</v>
      </c>
      <c s="36">
        <v>10</v>
      </c>
      <c s="36" t="s">
        <v>419</v>
      </c>
      <c s="36" t="s">
        <v>1125</v>
      </c>
      <c s="42" t="s">
        <v>891</v>
      </c>
      <c s="35">
        <v>0</v>
      </c>
      <c s="35">
        <v>0</v>
      </c>
      <c s="35">
        <f>G1378+H1378</f>
        <v>0</v>
      </c>
      <c s="170">
        <v>0</v>
      </c>
      <c s="218">
        <f>I1378+J1378</f>
        <v>0</v>
      </c>
      <c s="216">
        <v>0</v>
      </c>
      <c s="216">
        <f>K1378+L1378</f>
        <v>0</v>
      </c>
      <c s="216">
        <v>0</v>
      </c>
      <c s="219">
        <f>K1378+N1378</f>
        <v>0</v>
      </c>
      <c s="216">
        <v>0</v>
      </c>
      <c s="219">
        <f>M1378+P1378</f>
        <v>0</v>
      </c>
      <c s="216">
        <v>0</v>
      </c>
      <c s="219">
        <f>O1378+R1378</f>
        <v>0</v>
      </c>
      <c s="46" t="s">
        <v>277</v>
      </c>
      <c s="40">
        <v>951</v>
      </c>
      <c s="40"/>
    </row>
    <row r="1379" spans="1:22" s="41" customFormat="1" ht="26.25" hidden="1">
      <c r="A1379" s="292" t="s">
        <v>1126</v>
      </c>
      <c s="81">
        <v>150</v>
      </c>
      <c s="36" t="s">
        <v>437</v>
      </c>
      <c s="36" t="s">
        <v>419</v>
      </c>
      <c s="36" t="s">
        <v>1127</v>
      </c>
      <c s="42"/>
      <c s="44">
        <f>G1380</f>
        <v>0</v>
      </c>
      <c s="37">
        <f>H1380</f>
        <v>0</v>
      </c>
      <c s="37">
        <f>I1380</f>
        <v>0</v>
      </c>
      <c s="173">
        <f>J1380</f>
        <v>0</v>
      </c>
      <c s="222">
        <f>K1380+K1381+K1382</f>
        <v>0</v>
      </c>
      <c s="220">
        <f>L1380</f>
        <v>0</v>
      </c>
      <c s="220">
        <f t="shared" si="662" ref="M1379:S1379">M1380+M1381+M1382</f>
        <v>0</v>
      </c>
      <c s="220">
        <f t="shared" si="662"/>
        <v>0</v>
      </c>
      <c s="223">
        <f t="shared" si="662"/>
        <v>0</v>
      </c>
      <c s="220">
        <f t="shared" si="662"/>
        <v>0</v>
      </c>
      <c s="223">
        <f t="shared" si="662"/>
        <v>0</v>
      </c>
      <c s="220">
        <f t="shared" si="662"/>
        <v>0</v>
      </c>
      <c s="223">
        <f t="shared" si="662"/>
        <v>0</v>
      </c>
      <c s="46"/>
      <c s="40"/>
      <c s="40"/>
    </row>
    <row r="1380" spans="1:22" s="41" customFormat="1" ht="13.5" hidden="1">
      <c r="A1380" s="292" t="s">
        <v>652</v>
      </c>
      <c s="81">
        <v>150</v>
      </c>
      <c s="36">
        <v>10</v>
      </c>
      <c s="36" t="s">
        <v>419</v>
      </c>
      <c s="36" t="s">
        <v>1127</v>
      </c>
      <c s="42" t="s">
        <v>653</v>
      </c>
      <c s="35">
        <v>0</v>
      </c>
      <c s="35">
        <v>0</v>
      </c>
      <c s="35">
        <f>G1380+H1380</f>
        <v>0</v>
      </c>
      <c s="170">
        <v>0</v>
      </c>
      <c s="218">
        <f>I1380+J1380</f>
        <v>0</v>
      </c>
      <c s="216">
        <v>0</v>
      </c>
      <c s="216">
        <f>K1380+L1380</f>
        <v>0</v>
      </c>
      <c s="216">
        <v>0</v>
      </c>
      <c s="219">
        <f>K1380+N1380</f>
        <v>0</v>
      </c>
      <c s="216">
        <v>0</v>
      </c>
      <c s="219">
        <f>M1380+P1380</f>
        <v>0</v>
      </c>
      <c s="216">
        <v>0</v>
      </c>
      <c s="219">
        <f>O1380+R1380</f>
        <v>0</v>
      </c>
      <c s="46"/>
      <c s="40"/>
      <c s="40"/>
    </row>
    <row r="1381" spans="1:22" s="41" customFormat="1" ht="13.5" hidden="1">
      <c r="A1381" s="292" t="s">
        <v>719</v>
      </c>
      <c s="81">
        <v>150</v>
      </c>
      <c s="36">
        <v>10</v>
      </c>
      <c s="36" t="s">
        <v>419</v>
      </c>
      <c s="36" t="s">
        <v>1127</v>
      </c>
      <c s="42" t="s">
        <v>720</v>
      </c>
      <c s="35">
        <v>0</v>
      </c>
      <c s="35">
        <v>0</v>
      </c>
      <c s="35">
        <f>G1381+H1381</f>
        <v>0</v>
      </c>
      <c s="170">
        <v>0</v>
      </c>
      <c s="218">
        <f>I1381+J1381</f>
        <v>0</v>
      </c>
      <c s="216">
        <v>0</v>
      </c>
      <c s="216">
        <f>K1381+L1381</f>
        <v>0</v>
      </c>
      <c s="216">
        <v>0</v>
      </c>
      <c s="219">
        <f>K1381+N1381</f>
        <v>0</v>
      </c>
      <c s="216">
        <v>0</v>
      </c>
      <c s="219">
        <f>M1381+P1381</f>
        <v>0</v>
      </c>
      <c s="216">
        <v>0</v>
      </c>
      <c s="219">
        <f>O1381+R1381</f>
        <v>0</v>
      </c>
      <c s="46" t="s">
        <v>277</v>
      </c>
      <c s="40">
        <v>140</v>
      </c>
      <c s="40"/>
    </row>
    <row r="1382" spans="1:22" s="41" customFormat="1" ht="26.25" hidden="1">
      <c r="A1382" s="292" t="s">
        <v>890</v>
      </c>
      <c s="81">
        <v>150</v>
      </c>
      <c s="36">
        <v>10</v>
      </c>
      <c s="36" t="s">
        <v>419</v>
      </c>
      <c s="36" t="s">
        <v>1127</v>
      </c>
      <c s="42" t="s">
        <v>891</v>
      </c>
      <c s="35">
        <v>0</v>
      </c>
      <c s="35">
        <v>0</v>
      </c>
      <c s="35">
        <f>G1382+H1382</f>
        <v>0</v>
      </c>
      <c s="170">
        <v>0</v>
      </c>
      <c s="218">
        <f>I1382+J1382</f>
        <v>0</v>
      </c>
      <c s="216">
        <v>0</v>
      </c>
      <c s="216">
        <f>K1382+L1382</f>
        <v>0</v>
      </c>
      <c s="216">
        <v>0</v>
      </c>
      <c s="219">
        <f>K1382+N1382</f>
        <v>0</v>
      </c>
      <c s="216">
        <v>0</v>
      </c>
      <c s="219">
        <f>M1382+P1382</f>
        <v>0</v>
      </c>
      <c s="216">
        <v>0</v>
      </c>
      <c s="219">
        <f>O1382+R1382</f>
        <v>0</v>
      </c>
      <c s="46" t="s">
        <v>277</v>
      </c>
      <c s="40">
        <v>140</v>
      </c>
      <c s="40"/>
    </row>
    <row r="1383" spans="1:22" s="41" customFormat="1" ht="26.25" hidden="1">
      <c r="A1383" s="292" t="s">
        <v>1126</v>
      </c>
      <c s="81">
        <v>150</v>
      </c>
      <c s="36" t="s">
        <v>437</v>
      </c>
      <c s="36" t="s">
        <v>419</v>
      </c>
      <c s="36" t="s">
        <v>1128</v>
      </c>
      <c s="42"/>
      <c s="44">
        <f>G1384</f>
        <v>123</v>
      </c>
      <c s="37">
        <f>H1384</f>
        <v>207</v>
      </c>
      <c s="37">
        <f>I1384</f>
        <v>330</v>
      </c>
      <c s="173">
        <f>J1384</f>
        <v>0</v>
      </c>
      <c s="222">
        <f>K1384+K1385+K1386</f>
        <v>330</v>
      </c>
      <c s="220">
        <f>L1384</f>
        <v>0</v>
      </c>
      <c s="220">
        <f t="shared" si="663" ref="M1383:S1383">M1384+M1385+M1386</f>
        <v>330</v>
      </c>
      <c s="220">
        <f t="shared" si="663"/>
        <v>-330</v>
      </c>
      <c s="223">
        <f t="shared" si="663"/>
        <v>0</v>
      </c>
      <c s="220">
        <f t="shared" si="663"/>
        <v>0</v>
      </c>
      <c s="223">
        <f t="shared" si="663"/>
        <v>0</v>
      </c>
      <c s="220">
        <f t="shared" si="663"/>
        <v>0</v>
      </c>
      <c s="223">
        <f t="shared" si="663"/>
        <v>0</v>
      </c>
      <c s="46"/>
      <c s="40"/>
      <c s="40"/>
    </row>
    <row r="1384" spans="1:22" s="41" customFormat="1" ht="13.5" hidden="1">
      <c r="A1384" s="292" t="s">
        <v>652</v>
      </c>
      <c s="81">
        <v>150</v>
      </c>
      <c s="36">
        <v>10</v>
      </c>
      <c s="36" t="s">
        <v>419</v>
      </c>
      <c s="36" t="s">
        <v>1128</v>
      </c>
      <c s="42" t="s">
        <v>653</v>
      </c>
      <c s="44">
        <v>123</v>
      </c>
      <c s="35">
        <v>207</v>
      </c>
      <c s="35">
        <f>G1384+H1384</f>
        <v>330</v>
      </c>
      <c s="170">
        <v>0</v>
      </c>
      <c s="218">
        <f>I1384+J1384</f>
        <v>330</v>
      </c>
      <c s="216">
        <v>0</v>
      </c>
      <c s="216">
        <f>K1384+L1384</f>
        <v>330</v>
      </c>
      <c s="216">
        <v>-330</v>
      </c>
      <c s="219">
        <f>K1384+N1384</f>
        <v>0</v>
      </c>
      <c s="224">
        <v>0</v>
      </c>
      <c s="219">
        <f>O1384+P1384</f>
        <v>0</v>
      </c>
      <c s="224">
        <v>0</v>
      </c>
      <c s="219">
        <f>Q1384+R1384</f>
        <v>0</v>
      </c>
      <c s="46"/>
      <c s="40"/>
      <c s="40"/>
    </row>
    <row r="1385" spans="1:22" s="41" customFormat="1" ht="13.5" hidden="1">
      <c r="A1385" s="292" t="s">
        <v>719</v>
      </c>
      <c s="81">
        <v>150</v>
      </c>
      <c s="36">
        <v>10</v>
      </c>
      <c s="36" t="s">
        <v>419</v>
      </c>
      <c s="36" t="s">
        <v>1128</v>
      </c>
      <c s="42" t="s">
        <v>720</v>
      </c>
      <c s="35">
        <v>0</v>
      </c>
      <c s="35">
        <v>0</v>
      </c>
      <c s="35">
        <f>G1385+H1385</f>
        <v>0</v>
      </c>
      <c s="170">
        <v>0</v>
      </c>
      <c s="218">
        <f>I1385+J1385</f>
        <v>0</v>
      </c>
      <c s="216">
        <v>0</v>
      </c>
      <c s="216">
        <f>K1385+L1385</f>
        <v>0</v>
      </c>
      <c s="216">
        <v>0</v>
      </c>
      <c s="219">
        <f>K1385+N1385</f>
        <v>0</v>
      </c>
      <c s="216">
        <v>0</v>
      </c>
      <c s="219">
        <f>M1385+P1385</f>
        <v>0</v>
      </c>
      <c s="216">
        <v>0</v>
      </c>
      <c s="219">
        <f>O1385+R1385</f>
        <v>0</v>
      </c>
      <c s="45" t="s">
        <v>277</v>
      </c>
      <c s="40">
        <v>952</v>
      </c>
      <c s="40"/>
    </row>
    <row r="1386" spans="1:22" s="41" customFormat="1" ht="26.25" hidden="1">
      <c r="A1386" s="292" t="s">
        <v>890</v>
      </c>
      <c s="81">
        <v>150</v>
      </c>
      <c s="36">
        <v>10</v>
      </c>
      <c s="36" t="s">
        <v>419</v>
      </c>
      <c s="36" t="s">
        <v>1128</v>
      </c>
      <c s="42" t="s">
        <v>891</v>
      </c>
      <c s="35">
        <v>0</v>
      </c>
      <c s="35">
        <v>0</v>
      </c>
      <c s="35">
        <f>G1386+H1386</f>
        <v>0</v>
      </c>
      <c s="170">
        <v>0</v>
      </c>
      <c s="218">
        <f>I1386+J1386</f>
        <v>0</v>
      </c>
      <c s="216">
        <v>0</v>
      </c>
      <c s="216">
        <f>K1386+L1386</f>
        <v>0</v>
      </c>
      <c s="216">
        <v>0</v>
      </c>
      <c s="219">
        <f>K1386+N1386</f>
        <v>0</v>
      </c>
      <c s="216">
        <v>0</v>
      </c>
      <c s="219">
        <f>M1386+P1386</f>
        <v>0</v>
      </c>
      <c s="216">
        <v>0</v>
      </c>
      <c s="219">
        <f>O1386+R1386</f>
        <v>0</v>
      </c>
      <c s="46" t="s">
        <v>277</v>
      </c>
      <c s="40">
        <v>952</v>
      </c>
      <c s="40"/>
    </row>
    <row r="1387" spans="1:22" s="41" customFormat="1" ht="13.5" hidden="1">
      <c r="A1387" s="292" t="s">
        <v>789</v>
      </c>
      <c s="81">
        <v>150</v>
      </c>
      <c s="36" t="s">
        <v>437</v>
      </c>
      <c s="36" t="s">
        <v>419</v>
      </c>
      <c s="36" t="s">
        <v>1129</v>
      </c>
      <c s="42"/>
      <c s="44">
        <f>G1388</f>
        <v>266</v>
      </c>
      <c s="37">
        <f>H1388</f>
        <v>7</v>
      </c>
      <c s="37">
        <f>I1388</f>
        <v>273</v>
      </c>
      <c s="173">
        <f>J1388</f>
        <v>0</v>
      </c>
      <c s="222">
        <f>K1388+K1389</f>
        <v>273</v>
      </c>
      <c s="220">
        <f>L1388</f>
        <v>0</v>
      </c>
      <c s="220">
        <f t="shared" si="664" ref="M1387:S1387">M1388+M1389</f>
        <v>273</v>
      </c>
      <c s="220">
        <f t="shared" si="664"/>
        <v>-273</v>
      </c>
      <c s="223">
        <f t="shared" si="664"/>
        <v>0</v>
      </c>
      <c s="220">
        <f t="shared" si="664"/>
        <v>0</v>
      </c>
      <c s="223">
        <f t="shared" si="664"/>
        <v>0</v>
      </c>
      <c s="220">
        <f t="shared" si="664"/>
        <v>0</v>
      </c>
      <c s="223">
        <f t="shared" si="664"/>
        <v>0</v>
      </c>
      <c s="46"/>
      <c s="40"/>
      <c s="40"/>
    </row>
    <row r="1388" spans="1:22" s="41" customFormat="1" ht="13.5" hidden="1">
      <c r="A1388" s="292" t="s">
        <v>652</v>
      </c>
      <c s="81">
        <v>150</v>
      </c>
      <c s="36">
        <v>10</v>
      </c>
      <c s="36" t="s">
        <v>419</v>
      </c>
      <c s="36" t="s">
        <v>1129</v>
      </c>
      <c s="42" t="s">
        <v>653</v>
      </c>
      <c s="44">
        <v>266</v>
      </c>
      <c s="35">
        <v>7</v>
      </c>
      <c s="35">
        <f>G1388+H1388</f>
        <v>273</v>
      </c>
      <c s="170">
        <v>0</v>
      </c>
      <c s="218">
        <f>I1388+J1388</f>
        <v>273</v>
      </c>
      <c s="216">
        <v>0</v>
      </c>
      <c s="216">
        <f>K1388+L1388</f>
        <v>273</v>
      </c>
      <c s="216">
        <v>-273</v>
      </c>
      <c s="219">
        <f>K1388+N1388</f>
        <v>0</v>
      </c>
      <c s="224">
        <v>0</v>
      </c>
      <c s="219">
        <f>O1388+P1388</f>
        <v>0</v>
      </c>
      <c s="224">
        <v>0</v>
      </c>
      <c s="219">
        <f>Q1388+R1388</f>
        <v>0</v>
      </c>
      <c s="46"/>
      <c s="40"/>
      <c s="40"/>
    </row>
    <row r="1389" spans="1:22" s="41" customFormat="1" ht="16.5" customHeight="1" hidden="1">
      <c r="A1389" s="292" t="s">
        <v>719</v>
      </c>
      <c s="81">
        <v>150</v>
      </c>
      <c s="36">
        <v>10</v>
      </c>
      <c s="36" t="s">
        <v>419</v>
      </c>
      <c s="36" t="s">
        <v>1129</v>
      </c>
      <c s="42" t="s">
        <v>720</v>
      </c>
      <c s="35">
        <v>0</v>
      </c>
      <c s="35">
        <v>0</v>
      </c>
      <c s="35">
        <f>G1389+H1389</f>
        <v>0</v>
      </c>
      <c s="170">
        <v>0</v>
      </c>
      <c s="218">
        <f>I1389+J1389</f>
        <v>0</v>
      </c>
      <c s="216">
        <v>0</v>
      </c>
      <c s="216">
        <f>K1389+L1389</f>
        <v>0</v>
      </c>
      <c s="216">
        <v>0</v>
      </c>
      <c s="219">
        <f>K1389+N1389</f>
        <v>0</v>
      </c>
      <c s="216">
        <v>0</v>
      </c>
      <c s="219">
        <f>M1389+P1389</f>
        <v>0</v>
      </c>
      <c s="216">
        <v>0</v>
      </c>
      <c s="219">
        <f>O1389+R1389</f>
        <v>0</v>
      </c>
      <c s="45" t="s">
        <v>277</v>
      </c>
      <c s="40">
        <v>950</v>
      </c>
      <c s="40"/>
    </row>
    <row r="1390" spans="1:22" s="41" customFormat="1" ht="26.25" hidden="1">
      <c r="A1390" s="292" t="s">
        <v>790</v>
      </c>
      <c s="81">
        <v>150</v>
      </c>
      <c s="36" t="s">
        <v>437</v>
      </c>
      <c s="36" t="s">
        <v>419</v>
      </c>
      <c s="36" t="s">
        <v>1130</v>
      </c>
      <c s="42"/>
      <c s="44">
        <f>G1391</f>
        <v>904</v>
      </c>
      <c s="37">
        <f>H1391</f>
        <v>2832</v>
      </c>
      <c s="37">
        <f>I1391</f>
        <v>3736</v>
      </c>
      <c s="173">
        <f>J1391</f>
        <v>0</v>
      </c>
      <c s="222">
        <f>K1391+K1392</f>
        <v>3736</v>
      </c>
      <c s="220">
        <f>L1391</f>
        <v>0</v>
      </c>
      <c s="220">
        <f t="shared" si="665" ref="M1390:S1390">M1391+M1392</f>
        <v>3736</v>
      </c>
      <c s="220">
        <f t="shared" si="665"/>
        <v>-3736</v>
      </c>
      <c s="223">
        <f t="shared" si="665"/>
        <v>0</v>
      </c>
      <c s="220">
        <f t="shared" si="665"/>
        <v>0</v>
      </c>
      <c s="223">
        <f t="shared" si="665"/>
        <v>0</v>
      </c>
      <c s="220">
        <f t="shared" si="665"/>
        <v>0</v>
      </c>
      <c s="223">
        <f t="shared" si="665"/>
        <v>0</v>
      </c>
      <c s="46"/>
      <c s="40"/>
      <c s="40"/>
    </row>
    <row r="1391" spans="1:22" s="41" customFormat="1" ht="13.5" hidden="1">
      <c r="A1391" s="292" t="s">
        <v>652</v>
      </c>
      <c s="81">
        <v>150</v>
      </c>
      <c s="36">
        <v>10</v>
      </c>
      <c s="36" t="s">
        <v>419</v>
      </c>
      <c s="36" t="s">
        <v>1130</v>
      </c>
      <c s="42" t="s">
        <v>653</v>
      </c>
      <c s="44">
        <v>904</v>
      </c>
      <c s="35">
        <v>2832</v>
      </c>
      <c s="35">
        <f>G1391+H1391</f>
        <v>3736</v>
      </c>
      <c s="170">
        <v>0</v>
      </c>
      <c s="218">
        <f>I1391+J1391</f>
        <v>3736</v>
      </c>
      <c s="216">
        <v>0</v>
      </c>
      <c s="216">
        <f>K1391+L1391</f>
        <v>3736</v>
      </c>
      <c s="216">
        <v>-3736</v>
      </c>
      <c s="219">
        <f>K1391+N1391</f>
        <v>0</v>
      </c>
      <c s="224">
        <v>0</v>
      </c>
      <c s="219">
        <f>O1391+P1391</f>
        <v>0</v>
      </c>
      <c s="224">
        <v>0</v>
      </c>
      <c s="219">
        <f>Q1391+R1391</f>
        <v>0</v>
      </c>
      <c s="46"/>
      <c s="40"/>
      <c s="40"/>
    </row>
    <row r="1392" spans="1:22" s="41" customFormat="1" ht="13.5" hidden="1">
      <c r="A1392" s="292" t="s">
        <v>719</v>
      </c>
      <c s="81">
        <v>150</v>
      </c>
      <c s="36">
        <v>10</v>
      </c>
      <c s="36" t="s">
        <v>419</v>
      </c>
      <c s="36" t="s">
        <v>1130</v>
      </c>
      <c s="42" t="s">
        <v>720</v>
      </c>
      <c s="35">
        <v>0</v>
      </c>
      <c s="35">
        <v>0</v>
      </c>
      <c s="35">
        <f>G1392+H1392</f>
        <v>0</v>
      </c>
      <c s="170">
        <v>0</v>
      </c>
      <c s="218">
        <f>I1392+J1392</f>
        <v>0</v>
      </c>
      <c s="216">
        <v>0</v>
      </c>
      <c s="216">
        <f>K1392+L1392</f>
        <v>0</v>
      </c>
      <c s="216">
        <v>0</v>
      </c>
      <c s="219">
        <f>K1392+N1392</f>
        <v>0</v>
      </c>
      <c s="216">
        <v>0</v>
      </c>
      <c s="219">
        <f>M1392+P1392</f>
        <v>0</v>
      </c>
      <c s="216">
        <v>0</v>
      </c>
      <c s="219">
        <f>O1392+R1392</f>
        <v>0</v>
      </c>
      <c s="45" t="s">
        <v>277</v>
      </c>
      <c s="40">
        <v>943</v>
      </c>
      <c s="40"/>
    </row>
    <row r="1393" spans="1:22" s="41" customFormat="1" ht="26.25" hidden="1">
      <c r="A1393" s="292" t="s">
        <v>1131</v>
      </c>
      <c s="81">
        <v>150</v>
      </c>
      <c s="36" t="s">
        <v>437</v>
      </c>
      <c s="36" t="s">
        <v>419</v>
      </c>
      <c s="36" t="s">
        <v>1132</v>
      </c>
      <c s="42"/>
      <c s="44">
        <f>G1394</f>
        <v>10218</v>
      </c>
      <c s="37">
        <f>H1394</f>
        <v>-1134</v>
      </c>
      <c s="37">
        <f>I1394</f>
        <v>9084</v>
      </c>
      <c s="173">
        <f>J1394</f>
        <v>0</v>
      </c>
      <c s="222">
        <f>K1394+K1395</f>
        <v>9084</v>
      </c>
      <c s="220">
        <f>L1394</f>
        <v>0</v>
      </c>
      <c s="220">
        <f t="shared" si="666" ref="M1393:S1393">M1394+M1395</f>
        <v>9084</v>
      </c>
      <c s="220">
        <f t="shared" si="666"/>
        <v>-9084</v>
      </c>
      <c s="223">
        <f t="shared" si="666"/>
        <v>0</v>
      </c>
      <c s="220">
        <f t="shared" si="666"/>
        <v>0</v>
      </c>
      <c s="223">
        <f t="shared" si="666"/>
        <v>0</v>
      </c>
      <c s="220">
        <f t="shared" si="666"/>
        <v>0</v>
      </c>
      <c s="223">
        <f t="shared" si="666"/>
        <v>0</v>
      </c>
      <c s="46"/>
      <c s="40"/>
      <c s="40"/>
    </row>
    <row r="1394" spans="1:22" s="41" customFormat="1" ht="13.5" hidden="1">
      <c r="A1394" s="292" t="s">
        <v>652</v>
      </c>
      <c s="81">
        <v>150</v>
      </c>
      <c s="36">
        <v>10</v>
      </c>
      <c s="36" t="s">
        <v>419</v>
      </c>
      <c s="36" t="s">
        <v>1132</v>
      </c>
      <c s="42" t="s">
        <v>653</v>
      </c>
      <c s="44">
        <v>10218</v>
      </c>
      <c s="35">
        <v>-1134</v>
      </c>
      <c s="35">
        <f>G1394+H1394</f>
        <v>9084</v>
      </c>
      <c s="170">
        <v>0</v>
      </c>
      <c s="218">
        <f>I1394+J1394</f>
        <v>9084</v>
      </c>
      <c s="216">
        <v>0</v>
      </c>
      <c s="216">
        <f>K1394+L1394</f>
        <v>9084</v>
      </c>
      <c s="216">
        <v>-9084</v>
      </c>
      <c s="219">
        <f>K1394+N1394</f>
        <v>0</v>
      </c>
      <c s="224">
        <v>0</v>
      </c>
      <c s="219">
        <f>O1394+P1394</f>
        <v>0</v>
      </c>
      <c s="224">
        <v>0</v>
      </c>
      <c s="219">
        <f>Q1394+R1394</f>
        <v>0</v>
      </c>
      <c s="46"/>
      <c s="40"/>
      <c s="40"/>
    </row>
    <row r="1395" spans="1:22" s="41" customFormat="1" ht="26.25" hidden="1">
      <c r="A1395" s="292" t="s">
        <v>203</v>
      </c>
      <c s="81">
        <v>150</v>
      </c>
      <c s="36">
        <v>10</v>
      </c>
      <c s="36" t="s">
        <v>419</v>
      </c>
      <c s="36" t="s">
        <v>1132</v>
      </c>
      <c s="42" t="s">
        <v>204</v>
      </c>
      <c s="35">
        <v>0</v>
      </c>
      <c s="35">
        <v>0</v>
      </c>
      <c s="35">
        <f>G1395+H1395</f>
        <v>0</v>
      </c>
      <c s="170">
        <v>0</v>
      </c>
      <c s="218">
        <f>I1395+J1395</f>
        <v>0</v>
      </c>
      <c s="216">
        <v>0</v>
      </c>
      <c s="216">
        <f>K1395+L1395</f>
        <v>0</v>
      </c>
      <c s="216">
        <v>0</v>
      </c>
      <c s="219">
        <f>K1395+N1395</f>
        <v>0</v>
      </c>
      <c s="216">
        <v>0</v>
      </c>
      <c s="219">
        <f>M1395+P1395</f>
        <v>0</v>
      </c>
      <c s="216">
        <v>0</v>
      </c>
      <c s="219">
        <f>O1395+R1395</f>
        <v>0</v>
      </c>
      <c s="45" t="s">
        <v>277</v>
      </c>
      <c s="40">
        <v>953</v>
      </c>
      <c s="40"/>
    </row>
    <row r="1396" spans="1:22" s="41" customFormat="1" ht="13.5" hidden="1">
      <c r="A1396" s="292" t="s">
        <v>791</v>
      </c>
      <c s="81">
        <v>150</v>
      </c>
      <c s="36" t="s">
        <v>437</v>
      </c>
      <c s="36" t="s">
        <v>419</v>
      </c>
      <c s="36" t="s">
        <v>1133</v>
      </c>
      <c s="42"/>
      <c s="44">
        <f>G1397</f>
        <v>3890</v>
      </c>
      <c s="37">
        <f>H1397</f>
        <v>-546</v>
      </c>
      <c s="37">
        <f>I1397</f>
        <v>3344</v>
      </c>
      <c s="173">
        <f>J1397</f>
        <v>0</v>
      </c>
      <c s="222">
        <f>K1397+K1400+K1401</f>
        <v>3344</v>
      </c>
      <c s="220">
        <f>L1397</f>
        <v>0</v>
      </c>
      <c s="220">
        <f t="shared" si="667" ref="M1396:S1396">M1397+M1400+M1401</f>
        <v>3344</v>
      </c>
      <c s="220">
        <f t="shared" si="667"/>
        <v>-3344</v>
      </c>
      <c s="223">
        <f t="shared" si="667"/>
        <v>0</v>
      </c>
      <c s="220">
        <f t="shared" si="667"/>
        <v>0</v>
      </c>
      <c s="223">
        <f t="shared" si="667"/>
        <v>0</v>
      </c>
      <c s="220">
        <f t="shared" si="667"/>
        <v>0</v>
      </c>
      <c s="223">
        <f t="shared" si="667"/>
        <v>0</v>
      </c>
      <c s="46"/>
      <c s="40"/>
      <c s="40"/>
    </row>
    <row r="1397" spans="1:22" s="41" customFormat="1" ht="13.5" hidden="1">
      <c r="A1397" s="292" t="s">
        <v>652</v>
      </c>
      <c s="81">
        <v>150</v>
      </c>
      <c s="36">
        <v>10</v>
      </c>
      <c s="36" t="s">
        <v>419</v>
      </c>
      <c s="36" t="s">
        <v>1133</v>
      </c>
      <c s="42" t="s">
        <v>653</v>
      </c>
      <c s="44">
        <v>3890</v>
      </c>
      <c s="35">
        <v>-546</v>
      </c>
      <c s="35">
        <f>G1397+H1397</f>
        <v>3344</v>
      </c>
      <c s="170">
        <v>0</v>
      </c>
      <c s="218">
        <f>I1397+J1397</f>
        <v>3344</v>
      </c>
      <c s="216">
        <v>0</v>
      </c>
      <c s="216">
        <f>K1397+L1397</f>
        <v>3344</v>
      </c>
      <c s="216">
        <v>-3344</v>
      </c>
      <c s="219">
        <f>K1397+N1397</f>
        <v>0</v>
      </c>
      <c s="224">
        <v>0</v>
      </c>
      <c s="219">
        <f>O1397+P1397</f>
        <v>0</v>
      </c>
      <c s="224">
        <v>0</v>
      </c>
      <c s="219">
        <f>Q1397+R1397</f>
        <v>0</v>
      </c>
      <c s="46"/>
      <c s="40"/>
      <c s="40"/>
    </row>
    <row r="1398" spans="1:22" s="33" customFormat="1" ht="26.25" hidden="1">
      <c r="A1398" s="292" t="s">
        <v>1008</v>
      </c>
      <c s="81">
        <v>150</v>
      </c>
      <c s="36" t="s">
        <v>437</v>
      </c>
      <c s="36" t="s">
        <v>419</v>
      </c>
      <c s="36" t="s">
        <v>249</v>
      </c>
      <c s="38"/>
      <c s="44">
        <f t="shared" si="668" ref="G1398:S1398">G1399</f>
        <v>0</v>
      </c>
      <c s="37">
        <f t="shared" si="668"/>
        <v>0</v>
      </c>
      <c s="37">
        <f t="shared" si="668"/>
        <v>0</v>
      </c>
      <c s="173">
        <f t="shared" si="668"/>
        <v>0</v>
      </c>
      <c s="222">
        <f t="shared" si="668"/>
        <v>0</v>
      </c>
      <c s="220">
        <f t="shared" si="668"/>
        <v>0</v>
      </c>
      <c s="220">
        <f t="shared" si="668"/>
        <v>0</v>
      </c>
      <c s="220">
        <f t="shared" si="668"/>
        <v>0</v>
      </c>
      <c s="223">
        <f t="shared" si="668"/>
        <v>0</v>
      </c>
      <c s="220">
        <f t="shared" si="668"/>
        <v>0</v>
      </c>
      <c s="223">
        <f t="shared" si="668"/>
        <v>0</v>
      </c>
      <c s="220">
        <f t="shared" si="668"/>
        <v>0</v>
      </c>
      <c s="223">
        <f t="shared" si="668"/>
        <v>0</v>
      </c>
      <c s="46"/>
      <c s="32"/>
      <c s="32"/>
    </row>
    <row r="1399" spans="1:22" s="33" customFormat="1" ht="13.5" hidden="1">
      <c r="A1399" s="292" t="s">
        <v>611</v>
      </c>
      <c s="36" t="s">
        <v>260</v>
      </c>
      <c s="81">
        <v>10</v>
      </c>
      <c s="36" t="s">
        <v>419</v>
      </c>
      <c s="36" t="s">
        <v>249</v>
      </c>
      <c s="89" t="s">
        <v>612</v>
      </c>
      <c s="39"/>
      <c s="35"/>
      <c s="35">
        <f>G1399+H1399</f>
        <v>0</v>
      </c>
      <c s="170"/>
      <c s="218">
        <f>I1399+J1399</f>
        <v>0</v>
      </c>
      <c s="216"/>
      <c s="216">
        <f>K1399+L1399</f>
        <v>0</v>
      </c>
      <c s="216"/>
      <c s="219">
        <f>K1399+N1399</f>
        <v>0</v>
      </c>
      <c s="216"/>
      <c s="219">
        <f>M1399+P1399</f>
        <v>0</v>
      </c>
      <c s="216"/>
      <c s="219">
        <f>O1399+R1399</f>
        <v>0</v>
      </c>
      <c s="46"/>
      <c s="32"/>
      <c s="32"/>
    </row>
    <row r="1400" spans="1:22" s="41" customFormat="1" ht="13.5" hidden="1">
      <c r="A1400" s="292" t="s">
        <v>719</v>
      </c>
      <c s="81">
        <v>150</v>
      </c>
      <c s="36">
        <v>10</v>
      </c>
      <c s="36" t="s">
        <v>419</v>
      </c>
      <c s="36" t="s">
        <v>1133</v>
      </c>
      <c s="42" t="s">
        <v>720</v>
      </c>
      <c s="35">
        <v>0</v>
      </c>
      <c s="35">
        <v>0</v>
      </c>
      <c s="35">
        <f>G1400+H1400</f>
        <v>0</v>
      </c>
      <c s="170">
        <v>0</v>
      </c>
      <c s="218">
        <f>I1400+J1400</f>
        <v>0</v>
      </c>
      <c s="216">
        <v>0</v>
      </c>
      <c s="216">
        <f>K1400+L1400</f>
        <v>0</v>
      </c>
      <c s="216">
        <v>0</v>
      </c>
      <c s="219">
        <f>K1400+N1400</f>
        <v>0</v>
      </c>
      <c s="216">
        <v>0</v>
      </c>
      <c s="219">
        <f>M1400+P1400</f>
        <v>0</v>
      </c>
      <c s="216">
        <v>0</v>
      </c>
      <c s="219">
        <f>O1400+R1400</f>
        <v>0</v>
      </c>
      <c s="45" t="s">
        <v>277</v>
      </c>
      <c s="40">
        <v>937</v>
      </c>
      <c s="40"/>
    </row>
    <row r="1401" spans="1:22" s="41" customFormat="1" ht="26.25" hidden="1">
      <c r="A1401" s="292" t="s">
        <v>890</v>
      </c>
      <c s="81">
        <v>150</v>
      </c>
      <c s="36">
        <v>10</v>
      </c>
      <c s="36" t="s">
        <v>419</v>
      </c>
      <c s="36" t="s">
        <v>1133</v>
      </c>
      <c s="42" t="s">
        <v>891</v>
      </c>
      <c s="35">
        <v>0</v>
      </c>
      <c s="35">
        <v>0</v>
      </c>
      <c s="35">
        <f>G1401+H1401</f>
        <v>0</v>
      </c>
      <c s="170">
        <v>0</v>
      </c>
      <c s="218">
        <f>I1401+J1401</f>
        <v>0</v>
      </c>
      <c s="216">
        <v>0</v>
      </c>
      <c s="216">
        <f>K1401+L1401</f>
        <v>0</v>
      </c>
      <c s="216">
        <v>0</v>
      </c>
      <c s="219">
        <f>K1401+N1401</f>
        <v>0</v>
      </c>
      <c s="216">
        <v>0</v>
      </c>
      <c s="219">
        <f>M1401+P1401</f>
        <v>0</v>
      </c>
      <c s="216">
        <v>0</v>
      </c>
      <c s="219">
        <f>O1401+R1401</f>
        <v>0</v>
      </c>
      <c s="46" t="s">
        <v>277</v>
      </c>
      <c s="40">
        <v>937</v>
      </c>
      <c s="40"/>
    </row>
    <row r="1402" spans="1:22" s="41" customFormat="1" ht="13.5" hidden="1">
      <c r="A1402" s="292" t="s">
        <v>792</v>
      </c>
      <c s="81">
        <v>150</v>
      </c>
      <c s="36" t="s">
        <v>437</v>
      </c>
      <c s="36" t="s">
        <v>419</v>
      </c>
      <c s="36" t="s">
        <v>1134</v>
      </c>
      <c s="42"/>
      <c s="44">
        <f>G1403</f>
        <v>0</v>
      </c>
      <c s="37">
        <f>H1403</f>
        <v>0</v>
      </c>
      <c s="37">
        <f>I1403</f>
        <v>0</v>
      </c>
      <c s="173">
        <f>J1403</f>
        <v>0</v>
      </c>
      <c s="222">
        <f>K1403+K1406</f>
        <v>0</v>
      </c>
      <c s="220">
        <f>L1403</f>
        <v>0</v>
      </c>
      <c s="220">
        <f t="shared" si="669" ref="M1402:S1402">M1403+M1406</f>
        <v>0</v>
      </c>
      <c s="220">
        <f t="shared" si="669"/>
        <v>0</v>
      </c>
      <c s="223">
        <f t="shared" si="669"/>
        <v>0</v>
      </c>
      <c s="220">
        <f t="shared" si="669"/>
        <v>0</v>
      </c>
      <c s="223">
        <f t="shared" si="669"/>
        <v>0</v>
      </c>
      <c s="220">
        <f t="shared" si="669"/>
        <v>0</v>
      </c>
      <c s="223">
        <f t="shared" si="669"/>
        <v>0</v>
      </c>
      <c s="46"/>
      <c s="40"/>
      <c s="40"/>
    </row>
    <row r="1403" spans="1:22" s="41" customFormat="1" ht="13.5" hidden="1">
      <c r="A1403" s="292" t="s">
        <v>652</v>
      </c>
      <c s="81">
        <v>150</v>
      </c>
      <c s="36">
        <v>10</v>
      </c>
      <c s="36" t="s">
        <v>419</v>
      </c>
      <c s="36" t="s">
        <v>1134</v>
      </c>
      <c s="42" t="s">
        <v>653</v>
      </c>
      <c s="35">
        <v>0</v>
      </c>
      <c s="35">
        <v>0</v>
      </c>
      <c s="35">
        <f>G1403+H1403</f>
        <v>0</v>
      </c>
      <c s="170">
        <v>0</v>
      </c>
      <c s="218">
        <f>I1403+J1403</f>
        <v>0</v>
      </c>
      <c s="216">
        <v>0</v>
      </c>
      <c s="216">
        <f>K1403+L1403</f>
        <v>0</v>
      </c>
      <c s="216">
        <v>0</v>
      </c>
      <c s="219">
        <f>K1403+N1403</f>
        <v>0</v>
      </c>
      <c s="216">
        <v>0</v>
      </c>
      <c s="219">
        <f>M1403+P1403</f>
        <v>0</v>
      </c>
      <c s="216">
        <v>0</v>
      </c>
      <c s="219">
        <f>O1403+R1403</f>
        <v>0</v>
      </c>
      <c s="46"/>
      <c s="40"/>
      <c s="40"/>
    </row>
    <row r="1404" spans="1:22" s="33" customFormat="1" ht="26.25" hidden="1">
      <c r="A1404" s="292" t="s">
        <v>1008</v>
      </c>
      <c s="81">
        <v>150</v>
      </c>
      <c s="36" t="s">
        <v>437</v>
      </c>
      <c s="36" t="s">
        <v>419</v>
      </c>
      <c s="36" t="s">
        <v>1134</v>
      </c>
      <c s="38"/>
      <c s="44">
        <f t="shared" si="670" ref="G1404:S1404">G1405</f>
        <v>0</v>
      </c>
      <c s="37">
        <f t="shared" si="670"/>
        <v>0</v>
      </c>
      <c s="37">
        <f t="shared" si="670"/>
        <v>0</v>
      </c>
      <c s="173">
        <f t="shared" si="670"/>
        <v>0</v>
      </c>
      <c s="222">
        <f t="shared" si="670"/>
        <v>0</v>
      </c>
      <c s="220">
        <f t="shared" si="670"/>
        <v>0</v>
      </c>
      <c s="220">
        <f t="shared" si="670"/>
        <v>0</v>
      </c>
      <c s="220">
        <f t="shared" si="670"/>
        <v>0</v>
      </c>
      <c s="223">
        <f t="shared" si="670"/>
        <v>0</v>
      </c>
      <c s="220">
        <f t="shared" si="670"/>
        <v>0</v>
      </c>
      <c s="223">
        <f t="shared" si="670"/>
        <v>0</v>
      </c>
      <c s="220">
        <f t="shared" si="670"/>
        <v>0</v>
      </c>
      <c s="223">
        <f t="shared" si="670"/>
        <v>0</v>
      </c>
      <c s="46"/>
      <c s="32"/>
      <c s="32"/>
    </row>
    <row r="1405" spans="1:22" s="33" customFormat="1" ht="13.5" hidden="1">
      <c r="A1405" s="292" t="s">
        <v>611</v>
      </c>
      <c s="36" t="s">
        <v>260</v>
      </c>
      <c s="81">
        <v>10</v>
      </c>
      <c s="36" t="s">
        <v>419</v>
      </c>
      <c s="36" t="s">
        <v>1134</v>
      </c>
      <c s="89" t="s">
        <v>612</v>
      </c>
      <c s="39"/>
      <c s="35"/>
      <c s="35">
        <f>G1405+H1405</f>
        <v>0</v>
      </c>
      <c s="170"/>
      <c s="218">
        <f>I1405+J1405</f>
        <v>0</v>
      </c>
      <c s="216"/>
      <c s="216">
        <f>K1405+L1405</f>
        <v>0</v>
      </c>
      <c s="216"/>
      <c s="219">
        <f>K1405+N1405</f>
        <v>0</v>
      </c>
      <c s="216"/>
      <c s="219">
        <f>M1405+P1405</f>
        <v>0</v>
      </c>
      <c s="216"/>
      <c s="219">
        <f>O1405+R1405</f>
        <v>0</v>
      </c>
      <c s="46"/>
      <c s="32"/>
      <c s="32"/>
    </row>
    <row r="1406" spans="1:22" s="41" customFormat="1" ht="13.5" hidden="1">
      <c r="A1406" s="292" t="s">
        <v>719</v>
      </c>
      <c s="81">
        <v>150</v>
      </c>
      <c s="36">
        <v>10</v>
      </c>
      <c s="36" t="s">
        <v>419</v>
      </c>
      <c s="36" t="s">
        <v>1134</v>
      </c>
      <c s="42" t="s">
        <v>720</v>
      </c>
      <c s="35">
        <v>0</v>
      </c>
      <c s="35">
        <v>0</v>
      </c>
      <c s="35">
        <f>G1406+H1406</f>
        <v>0</v>
      </c>
      <c s="170">
        <v>0</v>
      </c>
      <c s="218">
        <f>I1406+J1406</f>
        <v>0</v>
      </c>
      <c s="216">
        <v>0</v>
      </c>
      <c s="216">
        <f>K1406+L1406</f>
        <v>0</v>
      </c>
      <c s="216">
        <v>0</v>
      </c>
      <c s="219">
        <f>K1406+N1406</f>
        <v>0</v>
      </c>
      <c s="216">
        <v>0</v>
      </c>
      <c s="219">
        <f>M1406+P1406</f>
        <v>0</v>
      </c>
      <c s="216">
        <v>0</v>
      </c>
      <c s="219">
        <f>O1406+R1406</f>
        <v>0</v>
      </c>
      <c s="45" t="s">
        <v>277</v>
      </c>
      <c s="40">
        <v>958</v>
      </c>
      <c s="40"/>
    </row>
    <row r="1407" spans="1:22" s="41" customFormat="1" ht="51.75" hidden="1">
      <c r="A1407" s="292" t="s">
        <v>1009</v>
      </c>
      <c s="81">
        <v>150</v>
      </c>
      <c s="36">
        <v>10</v>
      </c>
      <c s="36" t="s">
        <v>419</v>
      </c>
      <c s="43" t="s">
        <v>644</v>
      </c>
      <c s="42"/>
      <c s="39">
        <f t="shared" si="671" ref="G1407:S1407">G1408</f>
        <v>1000</v>
      </c>
      <c s="35">
        <f t="shared" si="671"/>
        <v>-1000</v>
      </c>
      <c s="35">
        <f t="shared" si="671"/>
        <v>0</v>
      </c>
      <c s="170">
        <f t="shared" si="671"/>
        <v>0</v>
      </c>
      <c s="218">
        <f t="shared" si="671"/>
        <v>0</v>
      </c>
      <c s="216">
        <f t="shared" si="671"/>
        <v>0</v>
      </c>
      <c s="216">
        <f t="shared" si="671"/>
        <v>0</v>
      </c>
      <c s="216">
        <f t="shared" si="671"/>
        <v>0</v>
      </c>
      <c s="219">
        <f t="shared" si="671"/>
        <v>0</v>
      </c>
      <c s="216">
        <f t="shared" si="671"/>
        <v>0</v>
      </c>
      <c s="219">
        <f t="shared" si="671"/>
        <v>0</v>
      </c>
      <c s="216">
        <f t="shared" si="671"/>
        <v>0</v>
      </c>
      <c s="219">
        <f t="shared" si="671"/>
        <v>0</v>
      </c>
      <c s="46"/>
      <c s="40"/>
      <c s="40"/>
    </row>
    <row r="1408" spans="1:22" s="41" customFormat="1" ht="13.5" hidden="1">
      <c r="A1408" s="293" t="s">
        <v>645</v>
      </c>
      <c s="81">
        <v>150</v>
      </c>
      <c s="36">
        <v>10</v>
      </c>
      <c s="36" t="s">
        <v>419</v>
      </c>
      <c s="43" t="s">
        <v>644</v>
      </c>
      <c s="42" t="s">
        <v>646</v>
      </c>
      <c s="39">
        <v>1000</v>
      </c>
      <c s="35">
        <v>-1000</v>
      </c>
      <c s="35">
        <f>G1408+H1408</f>
        <v>0</v>
      </c>
      <c s="170">
        <v>0</v>
      </c>
      <c s="218">
        <f>I1408+J1408</f>
        <v>0</v>
      </c>
      <c s="216">
        <v>0</v>
      </c>
      <c s="216">
        <f>K1408+L1408</f>
        <v>0</v>
      </c>
      <c s="216">
        <v>0</v>
      </c>
      <c s="219">
        <f>K1408+N1408</f>
        <v>0</v>
      </c>
      <c s="216">
        <v>0</v>
      </c>
      <c s="219">
        <f>M1408+P1408</f>
        <v>0</v>
      </c>
      <c s="216">
        <v>0</v>
      </c>
      <c s="219">
        <f>O1408+R1408</f>
        <v>0</v>
      </c>
      <c s="46"/>
      <c s="40"/>
      <c s="40"/>
    </row>
    <row r="1409" spans="1:22" s="41" customFormat="1" ht="13.5" hidden="1">
      <c r="A1409" s="291" t="s">
        <v>815</v>
      </c>
      <c s="84">
        <v>150</v>
      </c>
      <c s="34">
        <v>10</v>
      </c>
      <c s="34" t="s">
        <v>425</v>
      </c>
      <c s="34"/>
      <c s="38"/>
      <c s="39">
        <f t="shared" si="672" ref="G1409:O1409">G1410+G1414+G1419</f>
        <v>0</v>
      </c>
      <c s="35">
        <f t="shared" si="672"/>
        <v>700</v>
      </c>
      <c s="35">
        <f t="shared" si="672"/>
        <v>700</v>
      </c>
      <c s="170">
        <f t="shared" si="672"/>
        <v>0</v>
      </c>
      <c s="218">
        <f t="shared" si="672"/>
        <v>700</v>
      </c>
      <c s="216">
        <f>L1410+L1414+L1419</f>
        <v>0</v>
      </c>
      <c s="216">
        <f>M1410+M1414+M1419</f>
        <v>700</v>
      </c>
      <c s="216">
        <f t="shared" si="672"/>
        <v>-700</v>
      </c>
      <c s="219">
        <f t="shared" si="672"/>
        <v>0</v>
      </c>
      <c s="216">
        <f>P1410+P1414+P1419</f>
        <v>0</v>
      </c>
      <c s="219">
        <f>Q1410+Q1414+Q1419</f>
        <v>0</v>
      </c>
      <c s="216">
        <f>R1410+R1414+R1419</f>
        <v>0</v>
      </c>
      <c s="219">
        <f>S1410+S1414+S1419</f>
        <v>0</v>
      </c>
      <c s="31"/>
      <c s="40"/>
      <c s="40"/>
    </row>
    <row r="1410" spans="1:22" s="33" customFormat="1" ht="39" hidden="1">
      <c r="A1410" s="292" t="s">
        <v>975</v>
      </c>
      <c s="81">
        <v>150</v>
      </c>
      <c s="36">
        <v>10</v>
      </c>
      <c s="36" t="s">
        <v>425</v>
      </c>
      <c s="49" t="s">
        <v>15</v>
      </c>
      <c s="42"/>
      <c s="39">
        <f t="shared" si="673" ref="G1410:S1410">G1411</f>
        <v>0</v>
      </c>
      <c s="35">
        <f t="shared" si="673"/>
        <v>0</v>
      </c>
      <c s="35">
        <f t="shared" si="673"/>
        <v>0</v>
      </c>
      <c s="170">
        <f t="shared" si="673"/>
        <v>0</v>
      </c>
      <c s="218">
        <f t="shared" si="673"/>
        <v>0</v>
      </c>
      <c s="216">
        <f t="shared" si="673"/>
        <v>0</v>
      </c>
      <c s="216">
        <f t="shared" si="673"/>
        <v>0</v>
      </c>
      <c s="216">
        <f t="shared" si="673"/>
        <v>0</v>
      </c>
      <c s="219">
        <f t="shared" si="673"/>
        <v>0</v>
      </c>
      <c s="216">
        <f t="shared" si="673"/>
        <v>0</v>
      </c>
      <c s="219">
        <f t="shared" si="673"/>
        <v>0</v>
      </c>
      <c s="216">
        <f t="shared" si="673"/>
        <v>0</v>
      </c>
      <c s="219">
        <f t="shared" si="673"/>
        <v>0</v>
      </c>
      <c s="31"/>
      <c s="32"/>
      <c s="32"/>
    </row>
    <row r="1411" spans="1:22" s="33" customFormat="1" ht="13.5" hidden="1">
      <c r="A1411" s="292" t="s">
        <v>16</v>
      </c>
      <c s="81">
        <v>150</v>
      </c>
      <c s="36">
        <v>10</v>
      </c>
      <c s="36" t="s">
        <v>425</v>
      </c>
      <c s="49" t="s">
        <v>17</v>
      </c>
      <c s="42"/>
      <c s="39">
        <f t="shared" si="674" ref="G1411:O1411">G1412+G1413</f>
        <v>0</v>
      </c>
      <c s="35">
        <f t="shared" si="674"/>
        <v>0</v>
      </c>
      <c s="35">
        <f t="shared" si="674"/>
        <v>0</v>
      </c>
      <c s="170">
        <f t="shared" si="674"/>
        <v>0</v>
      </c>
      <c s="218">
        <f t="shared" si="674"/>
        <v>0</v>
      </c>
      <c s="216">
        <f>L1412+L1413</f>
        <v>0</v>
      </c>
      <c s="216">
        <f>M1412+M1413</f>
        <v>0</v>
      </c>
      <c s="216">
        <f t="shared" si="674"/>
        <v>0</v>
      </c>
      <c s="219">
        <f t="shared" si="674"/>
        <v>0</v>
      </c>
      <c s="216">
        <f>P1412+P1413</f>
        <v>0</v>
      </c>
      <c s="219">
        <f>Q1412+Q1413</f>
        <v>0</v>
      </c>
      <c s="216">
        <f>R1412+R1413</f>
        <v>0</v>
      </c>
      <c s="219">
        <f>S1412+S1413</f>
        <v>0</v>
      </c>
      <c s="31"/>
      <c s="32"/>
      <c s="32"/>
    </row>
    <row r="1412" spans="1:22" s="33" customFormat="1" ht="13.5" hidden="1">
      <c r="A1412" s="292" t="s">
        <v>590</v>
      </c>
      <c s="81">
        <v>150</v>
      </c>
      <c s="36">
        <v>10</v>
      </c>
      <c s="36" t="s">
        <v>425</v>
      </c>
      <c s="49" t="s">
        <v>17</v>
      </c>
      <c s="42" t="s">
        <v>591</v>
      </c>
      <c s="39"/>
      <c s="35"/>
      <c s="35">
        <f>G1412+H1412</f>
        <v>0</v>
      </c>
      <c s="170"/>
      <c s="218">
        <f>I1412+J1412</f>
        <v>0</v>
      </c>
      <c s="216"/>
      <c s="216">
        <f>K1412+L1412</f>
        <v>0</v>
      </c>
      <c s="216"/>
      <c s="219">
        <f>K1412+N1412</f>
        <v>0</v>
      </c>
      <c s="216"/>
      <c s="219">
        <f>M1412+P1412</f>
        <v>0</v>
      </c>
      <c s="216"/>
      <c s="219">
        <f>O1412+R1412</f>
        <v>0</v>
      </c>
      <c s="31"/>
      <c s="32"/>
      <c s="32"/>
    </row>
    <row r="1413" spans="1:22" s="33" customFormat="1" ht="13.5" hidden="1">
      <c r="A1413" s="292" t="s">
        <v>853</v>
      </c>
      <c s="81">
        <v>150</v>
      </c>
      <c s="36">
        <v>10</v>
      </c>
      <c s="36" t="s">
        <v>425</v>
      </c>
      <c s="49" t="s">
        <v>17</v>
      </c>
      <c s="42" t="s">
        <v>854</v>
      </c>
      <c s="39"/>
      <c s="35"/>
      <c s="35">
        <f>G1413+H1413</f>
        <v>0</v>
      </c>
      <c s="170"/>
      <c s="218">
        <f>I1413+J1413</f>
        <v>0</v>
      </c>
      <c s="216"/>
      <c s="216">
        <f>K1413+L1413</f>
        <v>0</v>
      </c>
      <c s="216"/>
      <c s="219">
        <f>K1413+N1413</f>
        <v>0</v>
      </c>
      <c s="216"/>
      <c s="219">
        <f>M1413+P1413</f>
        <v>0</v>
      </c>
      <c s="216"/>
      <c s="219">
        <f>O1413+R1413</f>
        <v>0</v>
      </c>
      <c s="31"/>
      <c s="32"/>
      <c s="32"/>
    </row>
    <row r="1414" spans="1:22" s="33" customFormat="1" ht="13.5" hidden="1">
      <c r="A1414" s="292" t="s">
        <v>616</v>
      </c>
      <c s="81">
        <v>150</v>
      </c>
      <c s="36">
        <v>10</v>
      </c>
      <c s="36" t="s">
        <v>425</v>
      </c>
      <c s="36" t="s">
        <v>617</v>
      </c>
      <c s="42"/>
      <c s="39">
        <f>G1415+G1417</f>
        <v>0</v>
      </c>
      <c s="35">
        <f>+H1415+H1417+6500+(-6500)</f>
        <v>0</v>
      </c>
      <c s="35">
        <f>I1415+I1417+6500+(-6500)</f>
        <v>0</v>
      </c>
      <c s="170">
        <f>+J1415+J1417+6500+(-6500)</f>
        <v>0</v>
      </c>
      <c s="218">
        <f>K1415+K1417+6500+(-6500)</f>
        <v>0</v>
      </c>
      <c s="216">
        <f>+L1415+L1417+6500+(-6500)</f>
        <v>0</v>
      </c>
      <c s="216">
        <f>M1415+M1417+6500+(-6500)</f>
        <v>0</v>
      </c>
      <c s="216">
        <f>+N1415+N1417+6500+(-6500)</f>
        <v>0</v>
      </c>
      <c s="219">
        <f>O1415+O1417+6500+(-6500)</f>
        <v>0</v>
      </c>
      <c s="216">
        <f>+P1415+P1417+6500+(-6500)</f>
        <v>0</v>
      </c>
      <c s="219">
        <f>Q1415+Q1417+6500+(-6500)</f>
        <v>0</v>
      </c>
      <c s="216">
        <f>+R1415+R1417+6500+(-6500)</f>
        <v>0</v>
      </c>
      <c s="219">
        <f>S1415+S1417+6500+(-6500)</f>
        <v>0</v>
      </c>
      <c s="31"/>
      <c s="32"/>
      <c s="32"/>
    </row>
    <row r="1415" spans="1:22" s="33" customFormat="1" ht="13.5" hidden="1">
      <c r="A1415" s="293" t="s">
        <v>1010</v>
      </c>
      <c s="81">
        <v>150</v>
      </c>
      <c s="36">
        <v>10</v>
      </c>
      <c s="36" t="s">
        <v>425</v>
      </c>
      <c s="43" t="s">
        <v>1011</v>
      </c>
      <c s="42"/>
      <c s="39">
        <f t="shared" si="675" ref="G1415:S1415">G1416</f>
        <v>0</v>
      </c>
      <c s="35">
        <f t="shared" si="675"/>
        <v>0</v>
      </c>
      <c s="35">
        <f t="shared" si="675"/>
        <v>0</v>
      </c>
      <c s="170">
        <f t="shared" si="675"/>
        <v>0</v>
      </c>
      <c s="218">
        <f t="shared" si="675"/>
        <v>0</v>
      </c>
      <c s="216">
        <f t="shared" si="675"/>
        <v>0</v>
      </c>
      <c s="216">
        <f t="shared" si="675"/>
        <v>0</v>
      </c>
      <c s="216">
        <f t="shared" si="675"/>
        <v>0</v>
      </c>
      <c s="219">
        <f t="shared" si="675"/>
        <v>0</v>
      </c>
      <c s="216">
        <f t="shared" si="675"/>
        <v>0</v>
      </c>
      <c s="219">
        <f t="shared" si="675"/>
        <v>0</v>
      </c>
      <c s="216">
        <f t="shared" si="675"/>
        <v>0</v>
      </c>
      <c s="219">
        <f t="shared" si="675"/>
        <v>0</v>
      </c>
      <c s="31"/>
      <c s="32"/>
      <c s="32"/>
    </row>
    <row r="1416" spans="1:22" s="33" customFormat="1" ht="13.5" hidden="1">
      <c r="A1416" s="292" t="s">
        <v>1012</v>
      </c>
      <c s="81">
        <v>150</v>
      </c>
      <c s="36">
        <v>10</v>
      </c>
      <c s="36" t="s">
        <v>425</v>
      </c>
      <c s="43" t="s">
        <v>1011</v>
      </c>
      <c s="42" t="s">
        <v>1013</v>
      </c>
      <c s="39"/>
      <c s="35"/>
      <c s="35">
        <f>G1416+H1416</f>
        <v>0</v>
      </c>
      <c s="170"/>
      <c s="218">
        <f>I1416+J1416</f>
        <v>0</v>
      </c>
      <c s="216"/>
      <c s="216">
        <f>K1416+L1416</f>
        <v>0</v>
      </c>
      <c s="216"/>
      <c s="219">
        <f>K1416+N1416</f>
        <v>0</v>
      </c>
      <c s="216"/>
      <c s="219">
        <f>M1416+P1416</f>
        <v>0</v>
      </c>
      <c s="216"/>
      <c s="219">
        <f>O1416+R1416</f>
        <v>0</v>
      </c>
      <c s="31"/>
      <c s="32"/>
      <c s="32"/>
    </row>
    <row r="1417" spans="1:22" s="33" customFormat="1" ht="13.5" hidden="1">
      <c r="A1417" s="293" t="s">
        <v>592</v>
      </c>
      <c s="81">
        <v>150</v>
      </c>
      <c s="36">
        <v>10</v>
      </c>
      <c s="36" t="s">
        <v>425</v>
      </c>
      <c s="43" t="s">
        <v>593</v>
      </c>
      <c s="42"/>
      <c s="39">
        <f t="shared" si="676" ref="G1417:S1417">G1418</f>
        <v>0</v>
      </c>
      <c s="35">
        <f t="shared" si="676"/>
        <v>0</v>
      </c>
      <c s="35">
        <f t="shared" si="676"/>
        <v>0</v>
      </c>
      <c s="170">
        <f t="shared" si="676"/>
        <v>0</v>
      </c>
      <c s="218">
        <f t="shared" si="676"/>
        <v>0</v>
      </c>
      <c s="216">
        <f t="shared" si="676"/>
        <v>0</v>
      </c>
      <c s="216">
        <f t="shared" si="676"/>
        <v>0</v>
      </c>
      <c s="216">
        <f t="shared" si="676"/>
        <v>0</v>
      </c>
      <c s="219">
        <f t="shared" si="676"/>
        <v>0</v>
      </c>
      <c s="216">
        <f t="shared" si="676"/>
        <v>0</v>
      </c>
      <c s="219">
        <f t="shared" si="676"/>
        <v>0</v>
      </c>
      <c s="216">
        <f t="shared" si="676"/>
        <v>0</v>
      </c>
      <c s="219">
        <f t="shared" si="676"/>
        <v>0</v>
      </c>
      <c s="31"/>
      <c s="32"/>
      <c s="32"/>
    </row>
    <row r="1418" spans="1:22" s="33" customFormat="1" ht="13.5" hidden="1">
      <c r="A1418" s="292" t="s">
        <v>1012</v>
      </c>
      <c s="81">
        <v>150</v>
      </c>
      <c s="36">
        <v>10</v>
      </c>
      <c s="36" t="s">
        <v>425</v>
      </c>
      <c s="43" t="s">
        <v>593</v>
      </c>
      <c s="42" t="s">
        <v>1013</v>
      </c>
      <c s="39"/>
      <c s="35"/>
      <c s="35">
        <f>G1418+H1418</f>
        <v>0</v>
      </c>
      <c s="170"/>
      <c s="218">
        <f>I1418+J1418</f>
        <v>0</v>
      </c>
      <c s="216"/>
      <c s="216">
        <f>K1418+L1418</f>
        <v>0</v>
      </c>
      <c s="216"/>
      <c s="219">
        <f>K1418+N1418</f>
        <v>0</v>
      </c>
      <c s="216"/>
      <c s="219">
        <f>M1418+P1418</f>
        <v>0</v>
      </c>
      <c s="216"/>
      <c s="219">
        <f>O1418+R1418</f>
        <v>0</v>
      </c>
      <c s="31"/>
      <c s="32"/>
      <c s="32"/>
    </row>
    <row r="1419" spans="1:22" s="41" customFormat="1" ht="13.5" hidden="1">
      <c r="A1419" s="292" t="s">
        <v>643</v>
      </c>
      <c s="81">
        <v>150</v>
      </c>
      <c s="36">
        <v>10</v>
      </c>
      <c s="36" t="s">
        <v>425</v>
      </c>
      <c s="43" t="s">
        <v>644</v>
      </c>
      <c s="42"/>
      <c s="39">
        <f t="shared" si="677" ref="G1419:O1419">G1420+G1422+G1424</f>
        <v>0</v>
      </c>
      <c s="35">
        <f t="shared" si="677"/>
        <v>700</v>
      </c>
      <c s="35">
        <f t="shared" si="677"/>
        <v>700</v>
      </c>
      <c s="170">
        <f t="shared" si="677"/>
        <v>0</v>
      </c>
      <c s="218">
        <f t="shared" si="677"/>
        <v>700</v>
      </c>
      <c s="216">
        <f>L1420+L1422+L1424</f>
        <v>0</v>
      </c>
      <c s="216">
        <f>M1420+M1422+M1424</f>
        <v>700</v>
      </c>
      <c s="216">
        <f t="shared" si="677"/>
        <v>-700</v>
      </c>
      <c s="219">
        <f t="shared" si="677"/>
        <v>0</v>
      </c>
      <c s="216">
        <f>P1420+P1422+P1424</f>
        <v>0</v>
      </c>
      <c s="219">
        <f>Q1420+Q1422+Q1424</f>
        <v>0</v>
      </c>
      <c s="216">
        <f>R1420+R1422+R1424</f>
        <v>0</v>
      </c>
      <c s="219">
        <f>S1420+S1422+S1424</f>
        <v>0</v>
      </c>
      <c s="31"/>
      <c s="40"/>
      <c s="40"/>
    </row>
    <row r="1420" spans="1:22" s="41" customFormat="1" ht="39" hidden="1">
      <c r="A1420" s="292" t="s">
        <v>363</v>
      </c>
      <c s="81">
        <v>150</v>
      </c>
      <c s="36">
        <v>10</v>
      </c>
      <c s="36" t="s">
        <v>425</v>
      </c>
      <c s="43" t="s">
        <v>362</v>
      </c>
      <c s="42"/>
      <c s="39">
        <f t="shared" si="678" ref="G1420:S1420">G1421</f>
        <v>0</v>
      </c>
      <c s="35">
        <f t="shared" si="678"/>
        <v>50</v>
      </c>
      <c s="35">
        <f t="shared" si="678"/>
        <v>50</v>
      </c>
      <c s="170">
        <f t="shared" si="678"/>
        <v>0</v>
      </c>
      <c s="218">
        <f t="shared" si="678"/>
        <v>50</v>
      </c>
      <c s="216">
        <f t="shared" si="678"/>
        <v>0</v>
      </c>
      <c s="216">
        <f t="shared" si="678"/>
        <v>50</v>
      </c>
      <c s="216">
        <f t="shared" si="678"/>
        <v>-50</v>
      </c>
      <c s="219">
        <f t="shared" si="678"/>
        <v>0</v>
      </c>
      <c s="216">
        <f t="shared" si="678"/>
        <v>0</v>
      </c>
      <c s="219">
        <f t="shared" si="678"/>
        <v>0</v>
      </c>
      <c s="216">
        <f t="shared" si="678"/>
        <v>0</v>
      </c>
      <c s="219">
        <f t="shared" si="678"/>
        <v>0</v>
      </c>
      <c s="31"/>
      <c s="40"/>
      <c s="40"/>
    </row>
    <row r="1421" spans="1:22" s="41" customFormat="1" ht="13.5" hidden="1">
      <c r="A1421" s="293" t="s">
        <v>645</v>
      </c>
      <c s="81">
        <v>150</v>
      </c>
      <c s="36">
        <v>10</v>
      </c>
      <c s="36" t="s">
        <v>425</v>
      </c>
      <c s="43" t="s">
        <v>362</v>
      </c>
      <c s="42" t="s">
        <v>646</v>
      </c>
      <c s="39">
        <v>0</v>
      </c>
      <c s="35">
        <v>50</v>
      </c>
      <c s="35">
        <f>G1421+H1421</f>
        <v>50</v>
      </c>
      <c s="170">
        <v>0</v>
      </c>
      <c s="218">
        <f>I1421+J1421</f>
        <v>50</v>
      </c>
      <c s="216">
        <v>0</v>
      </c>
      <c s="216">
        <f>K1421+L1421</f>
        <v>50</v>
      </c>
      <c s="216">
        <v>-50</v>
      </c>
      <c s="219">
        <f>K1421+N1421</f>
        <v>0</v>
      </c>
      <c s="224">
        <v>0</v>
      </c>
      <c s="219">
        <f>O1421+P1421</f>
        <v>0</v>
      </c>
      <c s="224">
        <v>0</v>
      </c>
      <c s="219">
        <f>Q1421+R1421</f>
        <v>0</v>
      </c>
      <c s="31"/>
      <c s="40"/>
      <c s="40"/>
    </row>
    <row r="1422" spans="1:22" s="41" customFormat="1" ht="39" hidden="1">
      <c r="A1422" s="292" t="s">
        <v>365</v>
      </c>
      <c s="81">
        <v>150</v>
      </c>
      <c s="36">
        <v>10</v>
      </c>
      <c s="36" t="s">
        <v>425</v>
      </c>
      <c s="43" t="s">
        <v>364</v>
      </c>
      <c s="42"/>
      <c s="39">
        <f t="shared" si="679" ref="G1422:S1422">G1423</f>
        <v>0</v>
      </c>
      <c s="35">
        <f t="shared" si="679"/>
        <v>500</v>
      </c>
      <c s="35">
        <f t="shared" si="679"/>
        <v>500</v>
      </c>
      <c s="170">
        <f t="shared" si="679"/>
        <v>0</v>
      </c>
      <c s="218">
        <f t="shared" si="679"/>
        <v>500</v>
      </c>
      <c s="216">
        <f t="shared" si="679"/>
        <v>0</v>
      </c>
      <c s="216">
        <f t="shared" si="679"/>
        <v>500</v>
      </c>
      <c s="216">
        <f t="shared" si="679"/>
        <v>-500</v>
      </c>
      <c s="219">
        <f t="shared" si="679"/>
        <v>0</v>
      </c>
      <c s="216">
        <f t="shared" si="679"/>
        <v>0</v>
      </c>
      <c s="219">
        <f t="shared" si="679"/>
        <v>0</v>
      </c>
      <c s="216">
        <f t="shared" si="679"/>
        <v>0</v>
      </c>
      <c s="219">
        <f t="shared" si="679"/>
        <v>0</v>
      </c>
      <c s="31"/>
      <c s="40"/>
      <c s="40"/>
    </row>
    <row r="1423" spans="1:22" s="41" customFormat="1" ht="13.5" hidden="1">
      <c r="A1423" s="293" t="s">
        <v>645</v>
      </c>
      <c s="81">
        <v>150</v>
      </c>
      <c s="36">
        <v>10</v>
      </c>
      <c s="36" t="s">
        <v>425</v>
      </c>
      <c s="43" t="s">
        <v>364</v>
      </c>
      <c s="42" t="s">
        <v>646</v>
      </c>
      <c s="39">
        <v>0</v>
      </c>
      <c s="35">
        <v>500</v>
      </c>
      <c s="35">
        <f>G1423+H1423</f>
        <v>500</v>
      </c>
      <c s="170">
        <v>0</v>
      </c>
      <c s="218">
        <f>I1423+J1423</f>
        <v>500</v>
      </c>
      <c s="216">
        <v>0</v>
      </c>
      <c s="216">
        <f>K1423+L1423</f>
        <v>500</v>
      </c>
      <c s="216">
        <v>-500</v>
      </c>
      <c s="219">
        <f>K1423+N1423</f>
        <v>0</v>
      </c>
      <c s="224">
        <v>0</v>
      </c>
      <c s="219">
        <f>O1423+P1423</f>
        <v>0</v>
      </c>
      <c s="224">
        <v>0</v>
      </c>
      <c s="219">
        <f>Q1423+R1423</f>
        <v>0</v>
      </c>
      <c s="31"/>
      <c s="40"/>
      <c s="40"/>
    </row>
    <row r="1424" spans="1:22" s="41" customFormat="1" ht="39" hidden="1">
      <c r="A1424" s="292" t="s">
        <v>735</v>
      </c>
      <c s="81">
        <v>150</v>
      </c>
      <c s="36">
        <v>10</v>
      </c>
      <c s="36" t="s">
        <v>425</v>
      </c>
      <c s="43" t="s">
        <v>366</v>
      </c>
      <c s="42"/>
      <c s="39">
        <f t="shared" si="680" ref="G1424:S1424">G1425</f>
        <v>0</v>
      </c>
      <c s="35">
        <f t="shared" si="680"/>
        <v>150</v>
      </c>
      <c s="35">
        <f t="shared" si="680"/>
        <v>150</v>
      </c>
      <c s="170">
        <f t="shared" si="680"/>
        <v>0</v>
      </c>
      <c s="218">
        <f t="shared" si="680"/>
        <v>150</v>
      </c>
      <c s="216">
        <f t="shared" si="680"/>
        <v>0</v>
      </c>
      <c s="216">
        <f t="shared" si="680"/>
        <v>150</v>
      </c>
      <c s="216">
        <f t="shared" si="680"/>
        <v>-150</v>
      </c>
      <c s="219">
        <f t="shared" si="680"/>
        <v>0</v>
      </c>
      <c s="216">
        <f t="shared" si="680"/>
        <v>0</v>
      </c>
      <c s="219">
        <f t="shared" si="680"/>
        <v>0</v>
      </c>
      <c s="216">
        <f t="shared" si="680"/>
        <v>0</v>
      </c>
      <c s="219">
        <f t="shared" si="680"/>
        <v>0</v>
      </c>
      <c s="31"/>
      <c s="40"/>
      <c s="40"/>
    </row>
    <row r="1425" spans="1:22" s="41" customFormat="1" ht="13.5" hidden="1">
      <c r="A1425" s="293" t="s">
        <v>645</v>
      </c>
      <c s="81">
        <v>150</v>
      </c>
      <c s="36">
        <v>10</v>
      </c>
      <c s="36" t="s">
        <v>425</v>
      </c>
      <c s="43" t="s">
        <v>366</v>
      </c>
      <c s="42" t="s">
        <v>646</v>
      </c>
      <c s="39">
        <v>0</v>
      </c>
      <c s="35">
        <v>150</v>
      </c>
      <c s="35">
        <f>G1425+H1425</f>
        <v>150</v>
      </c>
      <c s="170">
        <v>0</v>
      </c>
      <c s="218">
        <f>I1425+J1425</f>
        <v>150</v>
      </c>
      <c s="216">
        <v>0</v>
      </c>
      <c s="216">
        <f>K1425+L1425</f>
        <v>150</v>
      </c>
      <c s="216">
        <v>-150</v>
      </c>
      <c s="219">
        <f>K1425+N1425</f>
        <v>0</v>
      </c>
      <c s="224">
        <v>0</v>
      </c>
      <c s="219">
        <f>O1425+P1425</f>
        <v>0</v>
      </c>
      <c s="224">
        <v>0</v>
      </c>
      <c s="219">
        <f>Q1425+R1425</f>
        <v>0</v>
      </c>
      <c s="31"/>
      <c s="40"/>
      <c s="40"/>
    </row>
    <row r="1426" spans="1:22" s="33" customFormat="1" ht="13.5" hidden="1">
      <c r="A1426" s="291" t="s">
        <v>654</v>
      </c>
      <c s="84">
        <v>150</v>
      </c>
      <c s="34">
        <v>11</v>
      </c>
      <c s="34"/>
      <c s="34"/>
      <c s="38"/>
      <c s="39">
        <f t="shared" si="681" ref="G1426:S1426">G1427</f>
        <v>0</v>
      </c>
      <c s="35">
        <f t="shared" si="681"/>
        <v>0</v>
      </c>
      <c s="35">
        <f t="shared" si="681"/>
        <v>0</v>
      </c>
      <c s="170">
        <f t="shared" si="681"/>
        <v>0</v>
      </c>
      <c s="218">
        <f t="shared" si="681"/>
        <v>0</v>
      </c>
      <c s="216">
        <f t="shared" si="681"/>
        <v>0</v>
      </c>
      <c s="216">
        <f t="shared" si="681"/>
        <v>0</v>
      </c>
      <c s="216">
        <f t="shared" si="681"/>
        <v>0</v>
      </c>
      <c s="219">
        <f t="shared" si="681"/>
        <v>0</v>
      </c>
      <c s="216">
        <f t="shared" si="681"/>
        <v>0</v>
      </c>
      <c s="219">
        <f t="shared" si="681"/>
        <v>0</v>
      </c>
      <c s="216">
        <f t="shared" si="681"/>
        <v>0</v>
      </c>
      <c s="219">
        <f t="shared" si="681"/>
        <v>0</v>
      </c>
      <c s="45"/>
      <c s="32"/>
      <c s="32"/>
    </row>
    <row r="1427" spans="1:22" s="33" customFormat="1" ht="26.25" hidden="1">
      <c r="A1427" s="291" t="s">
        <v>825</v>
      </c>
      <c s="84">
        <v>150</v>
      </c>
      <c s="34">
        <v>11</v>
      </c>
      <c s="34" t="s">
        <v>419</v>
      </c>
      <c s="34"/>
      <c s="38"/>
      <c s="39">
        <f>G1428</f>
        <v>0</v>
      </c>
      <c s="35">
        <f t="shared" si="682" ref="H1427:S1427">+H1428</f>
        <v>0</v>
      </c>
      <c s="35">
        <f t="shared" si="682"/>
        <v>0</v>
      </c>
      <c s="170">
        <f t="shared" si="682"/>
        <v>0</v>
      </c>
      <c s="218">
        <f t="shared" si="682"/>
        <v>0</v>
      </c>
      <c s="216">
        <f t="shared" si="682"/>
        <v>0</v>
      </c>
      <c s="216">
        <f t="shared" si="682"/>
        <v>0</v>
      </c>
      <c s="216">
        <f t="shared" si="682"/>
        <v>0</v>
      </c>
      <c s="219">
        <f t="shared" si="682"/>
        <v>0</v>
      </c>
      <c s="216">
        <f t="shared" si="682"/>
        <v>0</v>
      </c>
      <c s="219">
        <f t="shared" si="682"/>
        <v>0</v>
      </c>
      <c s="216">
        <f t="shared" si="682"/>
        <v>0</v>
      </c>
      <c s="219">
        <f t="shared" si="682"/>
        <v>0</v>
      </c>
      <c s="45"/>
      <c s="32"/>
      <c s="32"/>
    </row>
    <row r="1428" spans="1:22" s="33" customFormat="1" ht="13.5" hidden="1">
      <c r="A1428" s="292" t="s">
        <v>648</v>
      </c>
      <c s="81">
        <v>150</v>
      </c>
      <c s="36">
        <v>11</v>
      </c>
      <c s="36" t="s">
        <v>419</v>
      </c>
      <c s="36" t="s">
        <v>649</v>
      </c>
      <c s="42"/>
      <c s="39">
        <f t="shared" si="683" ref="G1428:S1429">G1429</f>
        <v>0</v>
      </c>
      <c s="35">
        <f t="shared" si="683"/>
        <v>0</v>
      </c>
      <c s="35">
        <f t="shared" si="683"/>
        <v>0</v>
      </c>
      <c s="170">
        <f t="shared" si="683"/>
        <v>0</v>
      </c>
      <c s="218">
        <f t="shared" si="683"/>
        <v>0</v>
      </c>
      <c s="216">
        <f t="shared" si="683"/>
        <v>0</v>
      </c>
      <c s="216">
        <f t="shared" si="683"/>
        <v>0</v>
      </c>
      <c s="216">
        <f t="shared" si="683"/>
        <v>0</v>
      </c>
      <c s="219">
        <f t="shared" si="683"/>
        <v>0</v>
      </c>
      <c s="216">
        <f t="shared" si="683"/>
        <v>0</v>
      </c>
      <c s="219">
        <f t="shared" si="683"/>
        <v>0</v>
      </c>
      <c s="216">
        <f t="shared" si="683"/>
        <v>0</v>
      </c>
      <c s="219">
        <f t="shared" si="683"/>
        <v>0</v>
      </c>
      <c s="45"/>
      <c s="32"/>
      <c s="32"/>
    </row>
    <row r="1429" spans="1:22" s="33" customFormat="1" ht="64.5" hidden="1">
      <c r="A1429" s="292" t="s">
        <v>298</v>
      </c>
      <c s="81">
        <v>150</v>
      </c>
      <c s="36">
        <v>11</v>
      </c>
      <c s="36" t="s">
        <v>419</v>
      </c>
      <c s="36" t="s">
        <v>299</v>
      </c>
      <c s="42"/>
      <c s="39">
        <f t="shared" si="683"/>
        <v>0</v>
      </c>
      <c s="35">
        <f t="shared" si="683"/>
        <v>0</v>
      </c>
      <c s="35">
        <f t="shared" si="683"/>
        <v>0</v>
      </c>
      <c s="170">
        <f t="shared" si="683"/>
        <v>0</v>
      </c>
      <c s="218">
        <f t="shared" si="683"/>
        <v>0</v>
      </c>
      <c s="216">
        <f t="shared" si="683"/>
        <v>0</v>
      </c>
      <c s="216">
        <f t="shared" si="683"/>
        <v>0</v>
      </c>
      <c s="216">
        <f t="shared" si="683"/>
        <v>0</v>
      </c>
      <c s="219">
        <f t="shared" si="683"/>
        <v>0</v>
      </c>
      <c s="216">
        <f t="shared" si="683"/>
        <v>0</v>
      </c>
      <c s="219">
        <f t="shared" si="683"/>
        <v>0</v>
      </c>
      <c s="216">
        <f t="shared" si="683"/>
        <v>0</v>
      </c>
      <c s="219">
        <f t="shared" si="683"/>
        <v>0</v>
      </c>
      <c s="45"/>
      <c s="32"/>
      <c s="32"/>
    </row>
    <row r="1430" spans="1:22" s="33" customFormat="1" ht="13.5" hidden="1">
      <c r="A1430" s="292" t="s">
        <v>611</v>
      </c>
      <c s="81">
        <v>150</v>
      </c>
      <c s="36">
        <v>11</v>
      </c>
      <c s="36" t="s">
        <v>419</v>
      </c>
      <c s="36" t="s">
        <v>299</v>
      </c>
      <c s="42" t="s">
        <v>612</v>
      </c>
      <c s="39"/>
      <c s="35"/>
      <c s="35">
        <f>G1430+H1430</f>
        <v>0</v>
      </c>
      <c s="170"/>
      <c s="218">
        <f>I1430+J1430</f>
        <v>0</v>
      </c>
      <c s="216"/>
      <c s="216">
        <f>K1430+L1430</f>
        <v>0</v>
      </c>
      <c s="216"/>
      <c s="219">
        <f>K1430+N1430</f>
        <v>0</v>
      </c>
      <c s="216"/>
      <c s="219">
        <f>M1430+P1430</f>
        <v>0</v>
      </c>
      <c s="216"/>
      <c s="219">
        <f>O1430+R1430</f>
        <v>0</v>
      </c>
      <c s="45"/>
      <c s="32"/>
      <c s="32"/>
    </row>
    <row r="1431" spans="1:22" s="33" customFormat="1" ht="13.5" hidden="1">
      <c r="A1431" s="432" t="s">
        <v>1014</v>
      </c>
      <c s="433"/>
      <c s="433"/>
      <c s="433"/>
      <c s="433"/>
      <c s="434"/>
      <c s="66">
        <f t="shared" si="684" ref="G1431:S1432">G1432</f>
        <v>0</v>
      </c>
      <c s="67">
        <f t="shared" si="684"/>
        <v>0</v>
      </c>
      <c s="67">
        <f t="shared" si="684"/>
        <v>0</v>
      </c>
      <c s="180">
        <f t="shared" si="684"/>
        <v>0</v>
      </c>
      <c s="242">
        <f t="shared" si="684"/>
        <v>0</v>
      </c>
      <c s="241">
        <f t="shared" si="684"/>
        <v>0</v>
      </c>
      <c s="241">
        <f t="shared" si="684"/>
        <v>0</v>
      </c>
      <c s="241">
        <f t="shared" si="684"/>
        <v>0</v>
      </c>
      <c s="243">
        <f t="shared" si="684"/>
        <v>0</v>
      </c>
      <c s="241">
        <f t="shared" si="684"/>
        <v>0</v>
      </c>
      <c s="243">
        <f t="shared" si="684"/>
        <v>0</v>
      </c>
      <c s="241">
        <f t="shared" si="684"/>
        <v>0</v>
      </c>
      <c s="243">
        <f t="shared" si="684"/>
        <v>0</v>
      </c>
      <c s="45"/>
      <c s="32"/>
      <c s="32"/>
    </row>
    <row r="1432" spans="1:22" s="33" customFormat="1" ht="13.5" hidden="1">
      <c r="A1432" s="291" t="s">
        <v>656</v>
      </c>
      <c s="34" t="s">
        <v>1015</v>
      </c>
      <c s="34" t="s">
        <v>414</v>
      </c>
      <c s="34"/>
      <c s="34"/>
      <c s="38"/>
      <c s="39">
        <f t="shared" si="684"/>
        <v>0</v>
      </c>
      <c s="35">
        <f t="shared" si="684"/>
        <v>0</v>
      </c>
      <c s="35">
        <f t="shared" si="684"/>
        <v>0</v>
      </c>
      <c s="170">
        <f t="shared" si="684"/>
        <v>0</v>
      </c>
      <c s="218">
        <f t="shared" si="684"/>
        <v>0</v>
      </c>
      <c s="216">
        <f t="shared" si="684"/>
        <v>0</v>
      </c>
      <c s="216">
        <f t="shared" si="684"/>
        <v>0</v>
      </c>
      <c s="216">
        <f t="shared" si="684"/>
        <v>0</v>
      </c>
      <c s="219">
        <f t="shared" si="684"/>
        <v>0</v>
      </c>
      <c s="216">
        <f t="shared" si="684"/>
        <v>0</v>
      </c>
      <c s="219">
        <f t="shared" si="684"/>
        <v>0</v>
      </c>
      <c s="216">
        <f t="shared" si="684"/>
        <v>0</v>
      </c>
      <c s="219">
        <f t="shared" si="684"/>
        <v>0</v>
      </c>
      <c s="45"/>
      <c s="32"/>
      <c s="32"/>
    </row>
    <row r="1433" spans="1:22" s="33" customFormat="1" ht="13.5" hidden="1">
      <c r="A1433" s="291" t="s">
        <v>431</v>
      </c>
      <c s="34" t="s">
        <v>1015</v>
      </c>
      <c s="34" t="s">
        <v>414</v>
      </c>
      <c s="34" t="s">
        <v>432</v>
      </c>
      <c s="34"/>
      <c s="38"/>
      <c s="39">
        <f t="shared" si="685" ref="G1433:O1433">G1434+G1438+G1443</f>
        <v>0</v>
      </c>
      <c s="35">
        <f t="shared" si="685"/>
        <v>0</v>
      </c>
      <c s="35">
        <f t="shared" si="685"/>
        <v>0</v>
      </c>
      <c s="170">
        <f t="shared" si="685"/>
        <v>0</v>
      </c>
      <c s="218">
        <f t="shared" si="685"/>
        <v>0</v>
      </c>
      <c s="216">
        <f>L1434+L1438+L1443</f>
        <v>0</v>
      </c>
      <c s="216">
        <f>M1434+M1438+M1443</f>
        <v>0</v>
      </c>
      <c s="216">
        <f t="shared" si="685"/>
        <v>0</v>
      </c>
      <c s="219">
        <f t="shared" si="685"/>
        <v>0</v>
      </c>
      <c s="216">
        <f>P1434+P1438+P1443</f>
        <v>0</v>
      </c>
      <c s="219">
        <f>Q1434+Q1438+Q1443</f>
        <v>0</v>
      </c>
      <c s="216">
        <f>R1434+R1438+R1443</f>
        <v>0</v>
      </c>
      <c s="219">
        <f>S1434+S1438+S1443</f>
        <v>0</v>
      </c>
      <c s="45"/>
      <c s="32"/>
      <c s="32"/>
    </row>
    <row r="1434" spans="1:22" s="33" customFormat="1" ht="39" hidden="1">
      <c r="A1434" s="292" t="s">
        <v>975</v>
      </c>
      <c s="36" t="s">
        <v>1015</v>
      </c>
      <c s="36" t="s">
        <v>414</v>
      </c>
      <c s="36" t="s">
        <v>432</v>
      </c>
      <c s="49" t="s">
        <v>15</v>
      </c>
      <c s="42"/>
      <c s="39">
        <f t="shared" si="686" ref="G1434:S1434">G1435</f>
        <v>0</v>
      </c>
      <c s="35">
        <f t="shared" si="686"/>
        <v>0</v>
      </c>
      <c s="35">
        <f t="shared" si="686"/>
        <v>0</v>
      </c>
      <c s="170">
        <f t="shared" si="686"/>
        <v>0</v>
      </c>
      <c s="218">
        <f t="shared" si="686"/>
        <v>0</v>
      </c>
      <c s="216">
        <f t="shared" si="686"/>
        <v>0</v>
      </c>
      <c s="216">
        <f t="shared" si="686"/>
        <v>0</v>
      </c>
      <c s="216">
        <f t="shared" si="686"/>
        <v>0</v>
      </c>
      <c s="219">
        <f t="shared" si="686"/>
        <v>0</v>
      </c>
      <c s="216">
        <f t="shared" si="686"/>
        <v>0</v>
      </c>
      <c s="219">
        <f t="shared" si="686"/>
        <v>0</v>
      </c>
      <c s="216">
        <f t="shared" si="686"/>
        <v>0</v>
      </c>
      <c s="219">
        <f t="shared" si="686"/>
        <v>0</v>
      </c>
      <c s="45"/>
      <c s="32"/>
      <c s="32"/>
    </row>
    <row r="1435" spans="1:22" s="33" customFormat="1" ht="13.5" hidden="1">
      <c r="A1435" s="292" t="s">
        <v>16</v>
      </c>
      <c s="36" t="s">
        <v>1015</v>
      </c>
      <c s="36" t="s">
        <v>414</v>
      </c>
      <c s="36" t="s">
        <v>432</v>
      </c>
      <c s="49" t="s">
        <v>17</v>
      </c>
      <c s="42"/>
      <c s="39">
        <f t="shared" si="687" ref="G1435:O1435">G1436+G1437</f>
        <v>0</v>
      </c>
      <c s="35">
        <f t="shared" si="687"/>
        <v>0</v>
      </c>
      <c s="35">
        <f t="shared" si="687"/>
        <v>0</v>
      </c>
      <c s="170">
        <f t="shared" si="687"/>
        <v>0</v>
      </c>
      <c s="218">
        <f t="shared" si="687"/>
        <v>0</v>
      </c>
      <c s="216">
        <f>L1436+L1437</f>
        <v>0</v>
      </c>
      <c s="216">
        <f>M1436+M1437</f>
        <v>0</v>
      </c>
      <c s="216">
        <f t="shared" si="687"/>
        <v>0</v>
      </c>
      <c s="219">
        <f t="shared" si="687"/>
        <v>0</v>
      </c>
      <c s="216">
        <f>P1436+P1437</f>
        <v>0</v>
      </c>
      <c s="219">
        <f>Q1436+Q1437</f>
        <v>0</v>
      </c>
      <c s="216">
        <f>R1436+R1437</f>
        <v>0</v>
      </c>
      <c s="219">
        <f>S1436+S1437</f>
        <v>0</v>
      </c>
      <c s="45"/>
      <c s="32"/>
      <c s="32"/>
    </row>
    <row r="1436" spans="1:22" s="33" customFormat="1" ht="13.5" hidden="1">
      <c r="A1436" s="292" t="s">
        <v>590</v>
      </c>
      <c s="36" t="s">
        <v>1015</v>
      </c>
      <c s="36" t="s">
        <v>414</v>
      </c>
      <c s="36" t="s">
        <v>432</v>
      </c>
      <c s="49" t="s">
        <v>17</v>
      </c>
      <c s="42" t="s">
        <v>591</v>
      </c>
      <c s="39"/>
      <c s="35"/>
      <c s="35">
        <f>G1436+H1436</f>
        <v>0</v>
      </c>
      <c s="170"/>
      <c s="218">
        <f>I1436+J1436</f>
        <v>0</v>
      </c>
      <c s="216"/>
      <c s="216">
        <f>K1436+L1436</f>
        <v>0</v>
      </c>
      <c s="216"/>
      <c s="219">
        <f>K1436+N1436</f>
        <v>0</v>
      </c>
      <c s="216"/>
      <c s="219">
        <f>M1436+P1436</f>
        <v>0</v>
      </c>
      <c s="216"/>
      <c s="219">
        <f>O1436+R1436</f>
        <v>0</v>
      </c>
      <c s="45"/>
      <c s="32"/>
      <c s="32"/>
    </row>
    <row r="1437" spans="1:22" s="33" customFormat="1" ht="13.5" hidden="1">
      <c r="A1437" s="292" t="s">
        <v>853</v>
      </c>
      <c s="36" t="s">
        <v>1015</v>
      </c>
      <c s="36" t="s">
        <v>414</v>
      </c>
      <c s="36" t="s">
        <v>432</v>
      </c>
      <c s="49" t="s">
        <v>17</v>
      </c>
      <c s="42" t="s">
        <v>854</v>
      </c>
      <c s="39"/>
      <c s="35"/>
      <c s="35">
        <f>G1437+H1437</f>
        <v>0</v>
      </c>
      <c s="170"/>
      <c s="218">
        <f>I1437+J1437</f>
        <v>0</v>
      </c>
      <c s="216"/>
      <c s="216">
        <f>K1437+L1437</f>
        <v>0</v>
      </c>
      <c s="216"/>
      <c s="219">
        <f>K1437+N1437</f>
        <v>0</v>
      </c>
      <c s="216"/>
      <c s="219">
        <f>M1437+P1437</f>
        <v>0</v>
      </c>
      <c s="216"/>
      <c s="219">
        <f>O1437+R1437</f>
        <v>0</v>
      </c>
      <c s="45"/>
      <c s="32"/>
      <c s="32"/>
    </row>
    <row r="1438" spans="1:22" s="33" customFormat="1" ht="26.25" hidden="1">
      <c r="A1438" s="292" t="s">
        <v>672</v>
      </c>
      <c s="36" t="s">
        <v>1015</v>
      </c>
      <c s="36" t="s">
        <v>414</v>
      </c>
      <c s="36" t="s">
        <v>432</v>
      </c>
      <c s="81" t="s">
        <v>673</v>
      </c>
      <c s="42"/>
      <c s="44">
        <f t="shared" si="688" ref="G1438:O1438">G1439+G1441</f>
        <v>0</v>
      </c>
      <c s="37">
        <f t="shared" si="688"/>
        <v>0</v>
      </c>
      <c s="37">
        <f t="shared" si="688"/>
        <v>0</v>
      </c>
      <c s="173">
        <f t="shared" si="688"/>
        <v>0</v>
      </c>
      <c s="222">
        <f t="shared" si="688"/>
        <v>0</v>
      </c>
      <c s="220">
        <f>L1439+L1441</f>
        <v>0</v>
      </c>
      <c s="220">
        <f>M1439+M1441</f>
        <v>0</v>
      </c>
      <c s="220">
        <f t="shared" si="688"/>
        <v>0</v>
      </c>
      <c s="223">
        <f t="shared" si="688"/>
        <v>0</v>
      </c>
      <c s="220">
        <f>P1439+P1441</f>
        <v>0</v>
      </c>
      <c s="223">
        <f>Q1439+Q1441</f>
        <v>0</v>
      </c>
      <c s="220">
        <f>R1439+R1441</f>
        <v>0</v>
      </c>
      <c s="223">
        <f>S1439+S1441</f>
        <v>0</v>
      </c>
      <c s="45"/>
      <c s="32"/>
      <c s="32"/>
    </row>
    <row r="1439" spans="1:22" s="33" customFormat="1" ht="13.5" hidden="1">
      <c r="A1439" s="292" t="s">
        <v>849</v>
      </c>
      <c s="36" t="s">
        <v>1015</v>
      </c>
      <c s="36" t="s">
        <v>414</v>
      </c>
      <c s="36" t="s">
        <v>432</v>
      </c>
      <c s="81" t="s">
        <v>674</v>
      </c>
      <c s="109"/>
      <c s="44">
        <f t="shared" si="689" ref="G1439:S1439">G1440</f>
        <v>0</v>
      </c>
      <c s="37">
        <f t="shared" si="689"/>
        <v>0</v>
      </c>
      <c s="37">
        <f t="shared" si="689"/>
        <v>0</v>
      </c>
      <c s="173">
        <f t="shared" si="689"/>
        <v>0</v>
      </c>
      <c s="222">
        <f t="shared" si="689"/>
        <v>0</v>
      </c>
      <c s="220">
        <f t="shared" si="689"/>
        <v>0</v>
      </c>
      <c s="220">
        <f t="shared" si="689"/>
        <v>0</v>
      </c>
      <c s="220">
        <f t="shared" si="689"/>
        <v>0</v>
      </c>
      <c s="223">
        <f t="shared" si="689"/>
        <v>0</v>
      </c>
      <c s="220">
        <f t="shared" si="689"/>
        <v>0</v>
      </c>
      <c s="223">
        <f t="shared" si="689"/>
        <v>0</v>
      </c>
      <c s="220">
        <f t="shared" si="689"/>
        <v>0</v>
      </c>
      <c s="223">
        <f t="shared" si="689"/>
        <v>0</v>
      </c>
      <c s="45"/>
      <c s="32"/>
      <c s="32"/>
    </row>
    <row r="1440" spans="1:22" s="33" customFormat="1" ht="13.5" hidden="1">
      <c r="A1440" s="292" t="s">
        <v>853</v>
      </c>
      <c s="36" t="s">
        <v>1015</v>
      </c>
      <c s="36" t="s">
        <v>414</v>
      </c>
      <c s="36" t="s">
        <v>432</v>
      </c>
      <c s="81" t="s">
        <v>674</v>
      </c>
      <c s="42" t="s">
        <v>854</v>
      </c>
      <c s="39"/>
      <c s="35"/>
      <c s="35">
        <f>G1440+H1440</f>
        <v>0</v>
      </c>
      <c s="170"/>
      <c s="218">
        <f>I1440+J1440</f>
        <v>0</v>
      </c>
      <c s="216"/>
      <c s="216">
        <f>K1440+L1440</f>
        <v>0</v>
      </c>
      <c s="216"/>
      <c s="219">
        <f>K1440+N1440</f>
        <v>0</v>
      </c>
      <c s="216"/>
      <c s="219">
        <f>M1440+P1440</f>
        <v>0</v>
      </c>
      <c s="216"/>
      <c s="219">
        <f>O1440+R1440</f>
        <v>0</v>
      </c>
      <c s="45"/>
      <c s="32"/>
      <c s="32"/>
    </row>
    <row r="1441" spans="1:22" s="33" customFormat="1" ht="26.25" hidden="1">
      <c r="A1441" s="292" t="s">
        <v>1047</v>
      </c>
      <c s="36" t="s">
        <v>1015</v>
      </c>
      <c s="36" t="s">
        <v>414</v>
      </c>
      <c s="36" t="s">
        <v>432</v>
      </c>
      <c s="81" t="s">
        <v>675</v>
      </c>
      <c s="42"/>
      <c s="44">
        <f t="shared" si="690" ref="G1441:S1441">G1442</f>
        <v>0</v>
      </c>
      <c s="37">
        <f t="shared" si="690"/>
        <v>0</v>
      </c>
      <c s="37">
        <f t="shared" si="690"/>
        <v>0</v>
      </c>
      <c s="173">
        <f t="shared" si="690"/>
        <v>0</v>
      </c>
      <c s="222">
        <f t="shared" si="690"/>
        <v>0</v>
      </c>
      <c s="220">
        <f t="shared" si="690"/>
        <v>0</v>
      </c>
      <c s="220">
        <f t="shared" si="690"/>
        <v>0</v>
      </c>
      <c s="220">
        <f t="shared" si="690"/>
        <v>0</v>
      </c>
      <c s="223">
        <f t="shared" si="690"/>
        <v>0</v>
      </c>
      <c s="220">
        <f t="shared" si="690"/>
        <v>0</v>
      </c>
      <c s="223">
        <f t="shared" si="690"/>
        <v>0</v>
      </c>
      <c s="220">
        <f t="shared" si="690"/>
        <v>0</v>
      </c>
      <c s="223">
        <f t="shared" si="690"/>
        <v>0</v>
      </c>
      <c s="45"/>
      <c s="32"/>
      <c s="32"/>
    </row>
    <row r="1442" spans="1:22" s="33" customFormat="1" ht="13.5" hidden="1">
      <c r="A1442" s="292" t="s">
        <v>851</v>
      </c>
      <c s="36" t="s">
        <v>1015</v>
      </c>
      <c s="36" t="s">
        <v>414</v>
      </c>
      <c s="36" t="s">
        <v>432</v>
      </c>
      <c s="81" t="s">
        <v>675</v>
      </c>
      <c s="42" t="s">
        <v>852</v>
      </c>
      <c s="39"/>
      <c s="35"/>
      <c s="35">
        <f>G1442+H1442</f>
        <v>0</v>
      </c>
      <c s="170"/>
      <c s="218">
        <f>I1442+J1442</f>
        <v>0</v>
      </c>
      <c s="216"/>
      <c s="216">
        <f>K1442+L1442</f>
        <v>0</v>
      </c>
      <c s="216"/>
      <c s="219">
        <f>K1442+N1442</f>
        <v>0</v>
      </c>
      <c s="216"/>
      <c s="219">
        <f>M1442+P1442</f>
        <v>0</v>
      </c>
      <c s="216"/>
      <c s="219">
        <f>O1442+R1442</f>
        <v>0</v>
      </c>
      <c s="45"/>
      <c s="32"/>
      <c s="32"/>
    </row>
    <row r="1443" spans="1:22" s="33" customFormat="1" ht="13.5" hidden="1">
      <c r="A1443" s="292" t="s">
        <v>616</v>
      </c>
      <c s="36" t="s">
        <v>1015</v>
      </c>
      <c s="36" t="s">
        <v>414</v>
      </c>
      <c s="36" t="s">
        <v>432</v>
      </c>
      <c s="81" t="s">
        <v>617</v>
      </c>
      <c s="42"/>
      <c s="39">
        <f t="shared" si="691" ref="G1443:S1443">G1444</f>
        <v>0</v>
      </c>
      <c s="35">
        <f t="shared" si="691"/>
        <v>0</v>
      </c>
      <c s="35">
        <f t="shared" si="691"/>
        <v>0</v>
      </c>
      <c s="170">
        <f t="shared" si="691"/>
        <v>0</v>
      </c>
      <c s="218">
        <f t="shared" si="691"/>
        <v>0</v>
      </c>
      <c s="216">
        <f t="shared" si="691"/>
        <v>0</v>
      </c>
      <c s="216">
        <f t="shared" si="691"/>
        <v>0</v>
      </c>
      <c s="216">
        <f t="shared" si="691"/>
        <v>0</v>
      </c>
      <c s="219">
        <f t="shared" si="691"/>
        <v>0</v>
      </c>
      <c s="216">
        <f t="shared" si="691"/>
        <v>0</v>
      </c>
      <c s="219">
        <f t="shared" si="691"/>
        <v>0</v>
      </c>
      <c s="216">
        <f t="shared" si="691"/>
        <v>0</v>
      </c>
      <c s="219">
        <f t="shared" si="691"/>
        <v>0</v>
      </c>
      <c s="45"/>
      <c s="32"/>
      <c s="32"/>
    </row>
    <row r="1444" spans="1:22" s="111" customFormat="1" ht="13.5" hidden="1">
      <c r="A1444" s="293" t="s">
        <v>1016</v>
      </c>
      <c s="36" t="s">
        <v>1015</v>
      </c>
      <c s="36" t="s">
        <v>414</v>
      </c>
      <c s="36" t="s">
        <v>432</v>
      </c>
      <c s="81" t="s">
        <v>1017</v>
      </c>
      <c s="42"/>
      <c s="39">
        <f t="shared" si="692" ref="G1444:O1444">G1445+G1446</f>
        <v>0</v>
      </c>
      <c s="35">
        <f t="shared" si="692"/>
        <v>0</v>
      </c>
      <c s="35">
        <f t="shared" si="692"/>
        <v>0</v>
      </c>
      <c s="170">
        <f t="shared" si="692"/>
        <v>0</v>
      </c>
      <c s="218">
        <f t="shared" si="692"/>
        <v>0</v>
      </c>
      <c s="216">
        <f>L1445+L1446</f>
        <v>0</v>
      </c>
      <c s="216">
        <f>M1445+M1446</f>
        <v>0</v>
      </c>
      <c s="216">
        <f t="shared" si="692"/>
        <v>0</v>
      </c>
      <c s="219">
        <f t="shared" si="692"/>
        <v>0</v>
      </c>
      <c s="216">
        <f>P1445+P1446</f>
        <v>0</v>
      </c>
      <c s="219">
        <f>Q1445+Q1446</f>
        <v>0</v>
      </c>
      <c s="216">
        <f>R1445+R1446</f>
        <v>0</v>
      </c>
      <c s="219">
        <f>S1445+S1446</f>
        <v>0</v>
      </c>
      <c s="45"/>
      <c s="110"/>
      <c s="110"/>
    </row>
    <row r="1445" spans="1:22" s="111" customFormat="1" ht="13.5" hidden="1">
      <c r="A1445" s="292" t="s">
        <v>851</v>
      </c>
      <c s="36" t="s">
        <v>1015</v>
      </c>
      <c s="36" t="s">
        <v>414</v>
      </c>
      <c s="36" t="s">
        <v>432</v>
      </c>
      <c s="81" t="s">
        <v>1017</v>
      </c>
      <c s="42" t="s">
        <v>852</v>
      </c>
      <c s="39"/>
      <c s="35"/>
      <c s="35">
        <f>G1445+H1445</f>
        <v>0</v>
      </c>
      <c s="170"/>
      <c s="218">
        <f>I1445+J1445</f>
        <v>0</v>
      </c>
      <c s="216"/>
      <c s="216">
        <f>K1445+L1445</f>
        <v>0</v>
      </c>
      <c s="216"/>
      <c s="219">
        <f>K1445+N1445</f>
        <v>0</v>
      </c>
      <c s="216"/>
      <c s="219">
        <f>M1445+P1445</f>
        <v>0</v>
      </c>
      <c s="216"/>
      <c s="219">
        <f>O1445+R1445</f>
        <v>0</v>
      </c>
      <c s="45"/>
      <c s="110"/>
      <c s="110"/>
    </row>
    <row r="1446" spans="1:22" s="111" customFormat="1" ht="13.5" hidden="1">
      <c r="A1446" s="292" t="s">
        <v>853</v>
      </c>
      <c s="36" t="s">
        <v>1015</v>
      </c>
      <c s="36" t="s">
        <v>414</v>
      </c>
      <c s="36" t="s">
        <v>432</v>
      </c>
      <c s="81" t="s">
        <v>1017</v>
      </c>
      <c s="42" t="s">
        <v>854</v>
      </c>
      <c s="39"/>
      <c s="35"/>
      <c s="35">
        <f>G1446+H1446</f>
        <v>0</v>
      </c>
      <c s="170"/>
      <c s="218">
        <f>I1446+J1446</f>
        <v>0</v>
      </c>
      <c s="216"/>
      <c s="216">
        <f>K1446+L1446</f>
        <v>0</v>
      </c>
      <c s="216"/>
      <c s="219">
        <f>K1446+N1446</f>
        <v>0</v>
      </c>
      <c s="216"/>
      <c s="219">
        <f>M1446+P1446</f>
        <v>0</v>
      </c>
      <c s="216"/>
      <c s="219">
        <f>O1446+R1446</f>
        <v>0</v>
      </c>
      <c s="45"/>
      <c s="110"/>
      <c s="110"/>
    </row>
    <row r="1447" spans="1:22" s="33" customFormat="1" ht="13.5" hidden="1">
      <c r="A1447" s="432" t="s">
        <v>1018</v>
      </c>
      <c s="433"/>
      <c s="433"/>
      <c s="433"/>
      <c s="433"/>
      <c s="434"/>
      <c s="62">
        <f t="shared" si="693" ref="G1447:S1448">G1448</f>
        <v>0</v>
      </c>
      <c s="63">
        <f t="shared" si="693"/>
        <v>0</v>
      </c>
      <c s="63">
        <f t="shared" si="693"/>
        <v>0</v>
      </c>
      <c s="179">
        <f t="shared" si="693"/>
        <v>0</v>
      </c>
      <c s="238">
        <f t="shared" si="693"/>
        <v>0</v>
      </c>
      <c s="237">
        <f t="shared" si="693"/>
        <v>0</v>
      </c>
      <c s="237">
        <f t="shared" si="693"/>
        <v>0</v>
      </c>
      <c s="237">
        <f t="shared" si="693"/>
        <v>0</v>
      </c>
      <c s="239">
        <f t="shared" si="693"/>
        <v>0</v>
      </c>
      <c s="237">
        <f t="shared" si="693"/>
        <v>0</v>
      </c>
      <c s="239">
        <f t="shared" si="693"/>
        <v>0</v>
      </c>
      <c s="237">
        <f t="shared" si="693"/>
        <v>0</v>
      </c>
      <c s="239">
        <f t="shared" si="693"/>
        <v>0</v>
      </c>
      <c s="45"/>
      <c s="32"/>
      <c s="32"/>
    </row>
    <row r="1448" spans="1:22" s="33" customFormat="1" ht="13.5" hidden="1">
      <c r="A1448" s="291" t="s">
        <v>656</v>
      </c>
      <c s="34" t="s">
        <v>1019</v>
      </c>
      <c s="34" t="s">
        <v>414</v>
      </c>
      <c s="34"/>
      <c s="34"/>
      <c s="38"/>
      <c s="39">
        <f t="shared" si="693"/>
        <v>0</v>
      </c>
      <c s="35">
        <f t="shared" si="693"/>
        <v>0</v>
      </c>
      <c s="35">
        <f t="shared" si="693"/>
        <v>0</v>
      </c>
      <c s="170">
        <f t="shared" si="693"/>
        <v>0</v>
      </c>
      <c s="218">
        <f t="shared" si="693"/>
        <v>0</v>
      </c>
      <c s="216">
        <f t="shared" si="693"/>
        <v>0</v>
      </c>
      <c s="216">
        <f t="shared" si="693"/>
        <v>0</v>
      </c>
      <c s="216">
        <f t="shared" si="693"/>
        <v>0</v>
      </c>
      <c s="219">
        <f t="shared" si="693"/>
        <v>0</v>
      </c>
      <c s="216">
        <f t="shared" si="693"/>
        <v>0</v>
      </c>
      <c s="219">
        <f t="shared" si="693"/>
        <v>0</v>
      </c>
      <c s="216">
        <f t="shared" si="693"/>
        <v>0</v>
      </c>
      <c s="219">
        <f t="shared" si="693"/>
        <v>0</v>
      </c>
      <c s="45"/>
      <c s="32"/>
      <c s="32"/>
    </row>
    <row r="1449" spans="1:22" s="33" customFormat="1" ht="13.5" hidden="1">
      <c r="A1449" s="291" t="s">
        <v>431</v>
      </c>
      <c s="34" t="s">
        <v>1019</v>
      </c>
      <c s="34" t="s">
        <v>414</v>
      </c>
      <c s="34" t="s">
        <v>432</v>
      </c>
      <c s="34"/>
      <c s="38"/>
      <c s="39">
        <f t="shared" si="694" ref="G1449:O1449">G1450+G1454</f>
        <v>0</v>
      </c>
      <c s="35">
        <f t="shared" si="694"/>
        <v>0</v>
      </c>
      <c s="35">
        <f t="shared" si="694"/>
        <v>0</v>
      </c>
      <c s="170">
        <f t="shared" si="694"/>
        <v>0</v>
      </c>
      <c s="218">
        <f t="shared" si="694"/>
        <v>0</v>
      </c>
      <c s="216">
        <f>L1450+L1454</f>
        <v>0</v>
      </c>
      <c s="216">
        <f>M1450+M1454</f>
        <v>0</v>
      </c>
      <c s="216">
        <f t="shared" si="694"/>
        <v>0</v>
      </c>
      <c s="219">
        <f t="shared" si="694"/>
        <v>0</v>
      </c>
      <c s="216">
        <f>P1450+P1454</f>
        <v>0</v>
      </c>
      <c s="219">
        <f>Q1450+Q1454</f>
        <v>0</v>
      </c>
      <c s="216">
        <f>R1450+R1454</f>
        <v>0</v>
      </c>
      <c s="219">
        <f>S1450+S1454</f>
        <v>0</v>
      </c>
      <c s="45"/>
      <c s="32"/>
      <c s="32"/>
    </row>
    <row r="1450" spans="1:22" s="33" customFormat="1" ht="39" hidden="1">
      <c r="A1450" s="292" t="s">
        <v>975</v>
      </c>
      <c s="36" t="s">
        <v>1019</v>
      </c>
      <c s="36" t="s">
        <v>414</v>
      </c>
      <c s="36" t="s">
        <v>432</v>
      </c>
      <c s="49" t="s">
        <v>15</v>
      </c>
      <c s="42"/>
      <c s="39">
        <f t="shared" si="695" ref="G1450:S1450">G1451</f>
        <v>0</v>
      </c>
      <c s="35">
        <f t="shared" si="695"/>
        <v>0</v>
      </c>
      <c s="35">
        <f t="shared" si="695"/>
        <v>0</v>
      </c>
      <c s="170">
        <f t="shared" si="695"/>
        <v>0</v>
      </c>
      <c s="218">
        <f t="shared" si="695"/>
        <v>0</v>
      </c>
      <c s="216">
        <f t="shared" si="695"/>
        <v>0</v>
      </c>
      <c s="216">
        <f t="shared" si="695"/>
        <v>0</v>
      </c>
      <c s="216">
        <f t="shared" si="695"/>
        <v>0</v>
      </c>
      <c s="219">
        <f t="shared" si="695"/>
        <v>0</v>
      </c>
      <c s="216">
        <f t="shared" si="695"/>
        <v>0</v>
      </c>
      <c s="219">
        <f t="shared" si="695"/>
        <v>0</v>
      </c>
      <c s="216">
        <f t="shared" si="695"/>
        <v>0</v>
      </c>
      <c s="219">
        <f t="shared" si="695"/>
        <v>0</v>
      </c>
      <c s="45"/>
      <c s="32"/>
      <c s="32"/>
    </row>
    <row r="1451" spans="1:22" s="33" customFormat="1" ht="13.5" hidden="1">
      <c r="A1451" s="292" t="s">
        <v>16</v>
      </c>
      <c s="36" t="s">
        <v>1019</v>
      </c>
      <c s="36" t="s">
        <v>414</v>
      </c>
      <c s="36" t="s">
        <v>432</v>
      </c>
      <c s="49" t="s">
        <v>17</v>
      </c>
      <c s="42"/>
      <c s="39">
        <f t="shared" si="696" ref="G1451:O1451">G1452+G1453</f>
        <v>0</v>
      </c>
      <c s="35">
        <f t="shared" si="696"/>
        <v>0</v>
      </c>
      <c s="35">
        <f t="shared" si="696"/>
        <v>0</v>
      </c>
      <c s="170">
        <f t="shared" si="696"/>
        <v>0</v>
      </c>
      <c s="218">
        <f t="shared" si="696"/>
        <v>0</v>
      </c>
      <c s="216">
        <f>L1452+L1453</f>
        <v>0</v>
      </c>
      <c s="216">
        <f>M1452+M1453</f>
        <v>0</v>
      </c>
      <c s="216">
        <f t="shared" si="696"/>
        <v>0</v>
      </c>
      <c s="219">
        <f t="shared" si="696"/>
        <v>0</v>
      </c>
      <c s="216">
        <f>P1452+P1453</f>
        <v>0</v>
      </c>
      <c s="219">
        <f>Q1452+Q1453</f>
        <v>0</v>
      </c>
      <c s="216">
        <f>R1452+R1453</f>
        <v>0</v>
      </c>
      <c s="219">
        <f>S1452+S1453</f>
        <v>0</v>
      </c>
      <c s="45"/>
      <c s="32"/>
      <c s="32"/>
    </row>
    <row r="1452" spans="1:22" s="33" customFormat="1" ht="13.5" hidden="1">
      <c r="A1452" s="292" t="s">
        <v>590</v>
      </c>
      <c s="36" t="s">
        <v>1019</v>
      </c>
      <c s="36" t="s">
        <v>414</v>
      </c>
      <c s="36" t="s">
        <v>432</v>
      </c>
      <c s="49" t="s">
        <v>17</v>
      </c>
      <c s="42" t="s">
        <v>591</v>
      </c>
      <c s="39"/>
      <c s="35"/>
      <c s="35">
        <f>G1452+H1452</f>
        <v>0</v>
      </c>
      <c s="170"/>
      <c s="218">
        <f>I1452+J1452</f>
        <v>0</v>
      </c>
      <c s="216"/>
      <c s="216">
        <f>K1452+L1452</f>
        <v>0</v>
      </c>
      <c s="216"/>
      <c s="219">
        <f>K1452+N1452</f>
        <v>0</v>
      </c>
      <c s="216"/>
      <c s="219">
        <f>M1452+P1452</f>
        <v>0</v>
      </c>
      <c s="216"/>
      <c s="219">
        <f>O1452+R1452</f>
        <v>0</v>
      </c>
      <c s="45"/>
      <c s="32"/>
      <c s="32"/>
    </row>
    <row r="1453" spans="1:22" s="33" customFormat="1" ht="13.5" hidden="1">
      <c r="A1453" s="292" t="s">
        <v>853</v>
      </c>
      <c s="36" t="s">
        <v>1019</v>
      </c>
      <c s="36" t="s">
        <v>414</v>
      </c>
      <c s="36" t="s">
        <v>432</v>
      </c>
      <c s="49" t="s">
        <v>17</v>
      </c>
      <c s="42" t="s">
        <v>854</v>
      </c>
      <c s="39"/>
      <c s="35"/>
      <c s="35">
        <f>G1453+H1453</f>
        <v>0</v>
      </c>
      <c s="170"/>
      <c s="218">
        <f>I1453+J1453</f>
        <v>0</v>
      </c>
      <c s="216"/>
      <c s="216">
        <f>K1453+L1453</f>
        <v>0</v>
      </c>
      <c s="216"/>
      <c s="219">
        <f>K1453+N1453</f>
        <v>0</v>
      </c>
      <c s="216"/>
      <c s="219">
        <f>M1453+P1453</f>
        <v>0</v>
      </c>
      <c s="216"/>
      <c s="219">
        <f>O1453+R1453</f>
        <v>0</v>
      </c>
      <c s="45"/>
      <c s="32"/>
      <c s="32"/>
    </row>
    <row r="1454" spans="1:22" s="33" customFormat="1" ht="26.25" hidden="1">
      <c r="A1454" s="292" t="s">
        <v>1020</v>
      </c>
      <c s="36" t="s">
        <v>1019</v>
      </c>
      <c s="36" t="s">
        <v>414</v>
      </c>
      <c s="36" t="s">
        <v>432</v>
      </c>
      <c s="81" t="s">
        <v>1021</v>
      </c>
      <c s="109"/>
      <c s="39">
        <f t="shared" si="697" ref="G1454:S1455">G1455</f>
        <v>0</v>
      </c>
      <c s="35">
        <f t="shared" si="697"/>
        <v>0</v>
      </c>
      <c s="35">
        <f t="shared" si="697"/>
        <v>0</v>
      </c>
      <c s="170">
        <f t="shared" si="697"/>
        <v>0</v>
      </c>
      <c s="218">
        <f t="shared" si="697"/>
        <v>0</v>
      </c>
      <c s="216">
        <f t="shared" si="697"/>
        <v>0</v>
      </c>
      <c s="216">
        <f t="shared" si="697"/>
        <v>0</v>
      </c>
      <c s="216">
        <f t="shared" si="697"/>
        <v>0</v>
      </c>
      <c s="219">
        <f t="shared" si="697"/>
        <v>0</v>
      </c>
      <c s="216">
        <f t="shared" si="697"/>
        <v>0</v>
      </c>
      <c s="219">
        <f t="shared" si="697"/>
        <v>0</v>
      </c>
      <c s="216">
        <f t="shared" si="697"/>
        <v>0</v>
      </c>
      <c s="219">
        <f t="shared" si="697"/>
        <v>0</v>
      </c>
      <c s="45"/>
      <c s="32"/>
      <c s="32"/>
    </row>
    <row r="1455" spans="1:22" s="33" customFormat="1" ht="26.25" hidden="1">
      <c r="A1455" s="292" t="s">
        <v>1022</v>
      </c>
      <c s="36" t="s">
        <v>1019</v>
      </c>
      <c s="36" t="s">
        <v>414</v>
      </c>
      <c s="36" t="s">
        <v>432</v>
      </c>
      <c s="81" t="s">
        <v>1023</v>
      </c>
      <c s="109"/>
      <c s="39">
        <f t="shared" si="697"/>
        <v>0</v>
      </c>
      <c s="35">
        <f t="shared" si="697"/>
        <v>0</v>
      </c>
      <c s="35">
        <f t="shared" si="697"/>
        <v>0</v>
      </c>
      <c s="170">
        <f t="shared" si="697"/>
        <v>0</v>
      </c>
      <c s="218">
        <f t="shared" si="697"/>
        <v>0</v>
      </c>
      <c s="216">
        <f t="shared" si="697"/>
        <v>0</v>
      </c>
      <c s="216">
        <f t="shared" si="697"/>
        <v>0</v>
      </c>
      <c s="216">
        <f t="shared" si="697"/>
        <v>0</v>
      </c>
      <c s="219">
        <f t="shared" si="697"/>
        <v>0</v>
      </c>
      <c s="216">
        <f t="shared" si="697"/>
        <v>0</v>
      </c>
      <c s="219">
        <f t="shared" si="697"/>
        <v>0</v>
      </c>
      <c s="216">
        <f t="shared" si="697"/>
        <v>0</v>
      </c>
      <c s="219">
        <f t="shared" si="697"/>
        <v>0</v>
      </c>
      <c s="45"/>
      <c s="32"/>
      <c s="32"/>
    </row>
    <row r="1456" spans="1:22" s="33" customFormat="1" ht="13.5" hidden="1">
      <c r="A1456" s="292" t="s">
        <v>590</v>
      </c>
      <c s="36" t="s">
        <v>1019</v>
      </c>
      <c s="36" t="s">
        <v>414</v>
      </c>
      <c s="36" t="s">
        <v>432</v>
      </c>
      <c s="81" t="s">
        <v>1023</v>
      </c>
      <c s="42" t="s">
        <v>591</v>
      </c>
      <c s="39"/>
      <c s="35"/>
      <c s="35">
        <f>G1456+H1456</f>
        <v>0</v>
      </c>
      <c s="170"/>
      <c s="218">
        <f>I1456+J1456</f>
        <v>0</v>
      </c>
      <c s="216"/>
      <c s="216">
        <f>K1456+L1456</f>
        <v>0</v>
      </c>
      <c s="216"/>
      <c s="219">
        <f>K1456+N1456</f>
        <v>0</v>
      </c>
      <c s="216"/>
      <c s="219">
        <f>M1456+P1456</f>
        <v>0</v>
      </c>
      <c s="216"/>
      <c s="219">
        <f>O1456+R1456</f>
        <v>0</v>
      </c>
      <c s="45"/>
      <c s="32"/>
      <c s="32"/>
    </row>
    <row r="1457" spans="1:22" s="33" customFormat="1" ht="13.5" hidden="1">
      <c r="A1457" s="432" t="s">
        <v>1024</v>
      </c>
      <c s="433"/>
      <c s="433"/>
      <c s="433"/>
      <c s="433"/>
      <c s="434"/>
      <c s="66">
        <f t="shared" si="698" ref="G1457:O1457">G1458+G1466+G1481</f>
        <v>0</v>
      </c>
      <c s="67">
        <f t="shared" si="698"/>
        <v>0</v>
      </c>
      <c s="67">
        <f t="shared" si="698"/>
        <v>0</v>
      </c>
      <c s="180">
        <f t="shared" si="698"/>
        <v>0</v>
      </c>
      <c s="242">
        <f t="shared" si="698"/>
        <v>0</v>
      </c>
      <c s="241">
        <f>L1458+L1466+L1481</f>
        <v>0</v>
      </c>
      <c s="241">
        <f>M1458+M1466+M1481</f>
        <v>0</v>
      </c>
      <c s="241">
        <f t="shared" si="698"/>
        <v>0</v>
      </c>
      <c s="243">
        <f t="shared" si="698"/>
        <v>0</v>
      </c>
      <c s="241">
        <f>P1458+P1466+P1481</f>
        <v>0</v>
      </c>
      <c s="243">
        <f>Q1458+Q1466+Q1481</f>
        <v>0</v>
      </c>
      <c s="241">
        <f>R1458+R1466+R1481</f>
        <v>0</v>
      </c>
      <c s="243">
        <f>S1458+S1466+S1481</f>
        <v>0</v>
      </c>
      <c s="45"/>
      <c s="32"/>
      <c s="32"/>
    </row>
    <row r="1458" spans="1:22" s="33" customFormat="1" ht="13.5" hidden="1">
      <c r="A1458" s="291" t="s">
        <v>844</v>
      </c>
      <c s="34" t="s">
        <v>1025</v>
      </c>
      <c s="34" t="s">
        <v>427</v>
      </c>
      <c s="34"/>
      <c s="34"/>
      <c s="38"/>
      <c s="39">
        <f t="shared" si="699" ref="G1458:S1458">G1459</f>
        <v>0</v>
      </c>
      <c s="35">
        <f t="shared" si="699"/>
        <v>0</v>
      </c>
      <c s="35">
        <f t="shared" si="699"/>
        <v>0</v>
      </c>
      <c s="170">
        <f t="shared" si="699"/>
        <v>0</v>
      </c>
      <c s="218">
        <f t="shared" si="699"/>
        <v>0</v>
      </c>
      <c s="216">
        <f t="shared" si="699"/>
        <v>0</v>
      </c>
      <c s="216">
        <f t="shared" si="699"/>
        <v>0</v>
      </c>
      <c s="216">
        <f t="shared" si="699"/>
        <v>0</v>
      </c>
      <c s="219">
        <f t="shared" si="699"/>
        <v>0</v>
      </c>
      <c s="216">
        <f t="shared" si="699"/>
        <v>0</v>
      </c>
      <c s="219">
        <f t="shared" si="699"/>
        <v>0</v>
      </c>
      <c s="216">
        <f t="shared" si="699"/>
        <v>0</v>
      </c>
      <c s="219">
        <f t="shared" si="699"/>
        <v>0</v>
      </c>
      <c s="45"/>
      <c s="32"/>
      <c s="32"/>
    </row>
    <row r="1459" spans="1:22" s="33" customFormat="1" ht="13.5" hidden="1">
      <c r="A1459" s="291" t="s">
        <v>448</v>
      </c>
      <c s="34" t="s">
        <v>1025</v>
      </c>
      <c s="34" t="s">
        <v>427</v>
      </c>
      <c s="34" t="s">
        <v>417</v>
      </c>
      <c s="34"/>
      <c s="38"/>
      <c s="39">
        <f t="shared" si="700" ref="G1459:S1460">G1460</f>
        <v>0</v>
      </c>
      <c s="35">
        <f t="shared" si="700"/>
        <v>0</v>
      </c>
      <c s="35">
        <f t="shared" si="700"/>
        <v>0</v>
      </c>
      <c s="170">
        <f t="shared" si="700"/>
        <v>0</v>
      </c>
      <c s="218">
        <f t="shared" si="700"/>
        <v>0</v>
      </c>
      <c s="216">
        <f t="shared" si="700"/>
        <v>0</v>
      </c>
      <c s="216">
        <f t="shared" si="700"/>
        <v>0</v>
      </c>
      <c s="216">
        <f t="shared" si="700"/>
        <v>0</v>
      </c>
      <c s="219">
        <f t="shared" si="700"/>
        <v>0</v>
      </c>
      <c s="216">
        <f t="shared" si="700"/>
        <v>0</v>
      </c>
      <c s="219">
        <f t="shared" si="700"/>
        <v>0</v>
      </c>
      <c s="216">
        <f t="shared" si="700"/>
        <v>0</v>
      </c>
      <c s="219">
        <f t="shared" si="700"/>
        <v>0</v>
      </c>
      <c s="45"/>
      <c s="32"/>
      <c s="32"/>
    </row>
    <row r="1460" spans="1:22" s="33" customFormat="1" ht="13.5" hidden="1">
      <c r="A1460" s="292" t="s">
        <v>616</v>
      </c>
      <c s="36" t="s">
        <v>1025</v>
      </c>
      <c s="36" t="s">
        <v>427</v>
      </c>
      <c s="36" t="s">
        <v>417</v>
      </c>
      <c s="36" t="s">
        <v>617</v>
      </c>
      <c s="42"/>
      <c s="39">
        <f>G1461</f>
        <v>0</v>
      </c>
      <c s="35">
        <f t="shared" si="700"/>
        <v>0</v>
      </c>
      <c s="35">
        <f t="shared" si="700"/>
        <v>0</v>
      </c>
      <c s="170">
        <f t="shared" si="700"/>
        <v>0</v>
      </c>
      <c s="218">
        <f t="shared" si="700"/>
        <v>0</v>
      </c>
      <c s="216">
        <f t="shared" si="700"/>
        <v>0</v>
      </c>
      <c s="216">
        <f t="shared" si="700"/>
        <v>0</v>
      </c>
      <c s="216">
        <f t="shared" si="700"/>
        <v>0</v>
      </c>
      <c s="219">
        <f t="shared" si="700"/>
        <v>0</v>
      </c>
      <c s="216">
        <f t="shared" si="700"/>
        <v>0</v>
      </c>
      <c s="219">
        <f t="shared" si="700"/>
        <v>0</v>
      </c>
      <c s="216">
        <f t="shared" si="700"/>
        <v>0</v>
      </c>
      <c s="219">
        <f t="shared" si="700"/>
        <v>0</v>
      </c>
      <c s="45"/>
      <c s="32"/>
      <c s="32"/>
    </row>
    <row r="1461" spans="1:22" s="33" customFormat="1" ht="39" hidden="1">
      <c r="A1461" s="292" t="s">
        <v>1026</v>
      </c>
      <c s="36" t="s">
        <v>1025</v>
      </c>
      <c s="36" t="s">
        <v>427</v>
      </c>
      <c s="36" t="s">
        <v>417</v>
      </c>
      <c s="36" t="s">
        <v>1027</v>
      </c>
      <c s="42"/>
      <c s="39">
        <f t="shared" si="701" ref="G1461:O1461">G1462+G1463+G1464</f>
        <v>0</v>
      </c>
      <c s="35">
        <f t="shared" si="701"/>
        <v>0</v>
      </c>
      <c s="35">
        <f t="shared" si="701"/>
        <v>0</v>
      </c>
      <c s="170">
        <f t="shared" si="701"/>
        <v>0</v>
      </c>
      <c s="218">
        <f t="shared" si="701"/>
        <v>0</v>
      </c>
      <c s="216">
        <f>L1462+L1463+L1464</f>
        <v>0</v>
      </c>
      <c s="216">
        <f>M1462+M1463+M1464</f>
        <v>0</v>
      </c>
      <c s="216">
        <f t="shared" si="701"/>
        <v>0</v>
      </c>
      <c s="219">
        <f t="shared" si="701"/>
        <v>0</v>
      </c>
      <c s="216">
        <f>P1462+P1463+P1464</f>
        <v>0</v>
      </c>
      <c s="219">
        <f>Q1462+Q1463+Q1464</f>
        <v>0</v>
      </c>
      <c s="216">
        <f>R1462+R1463+R1464</f>
        <v>0</v>
      </c>
      <c s="219">
        <f>S1462+S1463+S1464</f>
        <v>0</v>
      </c>
      <c s="45"/>
      <c s="32"/>
      <c s="32"/>
    </row>
    <row r="1462" spans="1:22" s="33" customFormat="1" ht="13.5" hidden="1">
      <c r="A1462" s="292" t="s">
        <v>851</v>
      </c>
      <c s="36" t="s">
        <v>1025</v>
      </c>
      <c s="36" t="s">
        <v>427</v>
      </c>
      <c s="36" t="s">
        <v>417</v>
      </c>
      <c s="36" t="s">
        <v>1027</v>
      </c>
      <c s="42" t="s">
        <v>852</v>
      </c>
      <c s="39"/>
      <c s="35"/>
      <c s="35">
        <f>G1462+H1462</f>
        <v>0</v>
      </c>
      <c s="170"/>
      <c s="218">
        <f>I1462+J1462</f>
        <v>0</v>
      </c>
      <c s="216"/>
      <c s="216">
        <f>K1462+L1462</f>
        <v>0</v>
      </c>
      <c s="216"/>
      <c s="219">
        <f>K1462+N1462</f>
        <v>0</v>
      </c>
      <c s="216"/>
      <c s="219">
        <f>M1462+P1462</f>
        <v>0</v>
      </c>
      <c s="216"/>
      <c s="219">
        <f>O1462+R1462</f>
        <v>0</v>
      </c>
      <c s="45"/>
      <c s="32"/>
      <c s="32"/>
    </row>
    <row r="1463" spans="1:22" s="33" customFormat="1" ht="13.5" hidden="1">
      <c r="A1463" s="292" t="s">
        <v>853</v>
      </c>
      <c s="36" t="s">
        <v>1025</v>
      </c>
      <c s="36" t="s">
        <v>427</v>
      </c>
      <c s="36" t="s">
        <v>417</v>
      </c>
      <c s="36" t="s">
        <v>1027</v>
      </c>
      <c s="42" t="s">
        <v>854</v>
      </c>
      <c s="39"/>
      <c s="35"/>
      <c s="35">
        <f>G1463+H1463</f>
        <v>0</v>
      </c>
      <c s="170"/>
      <c s="218">
        <f>I1463+J1463</f>
        <v>0</v>
      </c>
      <c s="216"/>
      <c s="216">
        <f>K1463+L1463</f>
        <v>0</v>
      </c>
      <c s="216"/>
      <c s="219">
        <f>K1463+N1463</f>
        <v>0</v>
      </c>
      <c s="216"/>
      <c s="219">
        <f>M1463+P1463</f>
        <v>0</v>
      </c>
      <c s="216"/>
      <c s="219">
        <f>O1463+R1463</f>
        <v>0</v>
      </c>
      <c s="45"/>
      <c s="32"/>
      <c s="32"/>
    </row>
    <row r="1464" spans="1:22" s="33" customFormat="1" ht="51.75" hidden="1">
      <c r="A1464" s="292" t="s">
        <v>1028</v>
      </c>
      <c s="36" t="s">
        <v>1025</v>
      </c>
      <c s="36" t="s">
        <v>427</v>
      </c>
      <c s="36" t="s">
        <v>417</v>
      </c>
      <c s="36" t="s">
        <v>1029</v>
      </c>
      <c s="42"/>
      <c s="39">
        <f t="shared" si="702" ref="G1464:S1464">G1465</f>
        <v>0</v>
      </c>
      <c s="35">
        <f t="shared" si="702"/>
        <v>0</v>
      </c>
      <c s="35">
        <f t="shared" si="702"/>
        <v>0</v>
      </c>
      <c s="170">
        <f t="shared" si="702"/>
        <v>0</v>
      </c>
      <c s="218">
        <f t="shared" si="702"/>
        <v>0</v>
      </c>
      <c s="216">
        <f t="shared" si="702"/>
        <v>0</v>
      </c>
      <c s="216">
        <f t="shared" si="702"/>
        <v>0</v>
      </c>
      <c s="216">
        <f t="shared" si="702"/>
        <v>0</v>
      </c>
      <c s="219">
        <f t="shared" si="702"/>
        <v>0</v>
      </c>
      <c s="216">
        <f t="shared" si="702"/>
        <v>0</v>
      </c>
      <c s="219">
        <f t="shared" si="702"/>
        <v>0</v>
      </c>
      <c s="216">
        <f t="shared" si="702"/>
        <v>0</v>
      </c>
      <c s="219">
        <f t="shared" si="702"/>
        <v>0</v>
      </c>
      <c s="45"/>
      <c s="32"/>
      <c s="32"/>
    </row>
    <row r="1465" spans="1:22" s="33" customFormat="1" ht="13.5" hidden="1">
      <c r="A1465" s="292" t="s">
        <v>851</v>
      </c>
      <c s="36" t="s">
        <v>1025</v>
      </c>
      <c s="36" t="s">
        <v>427</v>
      </c>
      <c s="36" t="s">
        <v>417</v>
      </c>
      <c s="36" t="s">
        <v>1029</v>
      </c>
      <c s="42" t="s">
        <v>852</v>
      </c>
      <c s="39"/>
      <c s="35"/>
      <c s="35"/>
      <c s="170"/>
      <c s="218"/>
      <c s="216"/>
      <c s="216"/>
      <c s="216"/>
      <c s="219"/>
      <c s="216"/>
      <c s="219"/>
      <c s="216"/>
      <c s="219"/>
      <c s="45"/>
      <c s="32"/>
      <c s="32"/>
    </row>
    <row r="1466" spans="1:22" s="48" customFormat="1" ht="13.5" hidden="1">
      <c r="A1466" s="291" t="s">
        <v>1049</v>
      </c>
      <c s="34" t="s">
        <v>1025</v>
      </c>
      <c s="34" t="s">
        <v>435</v>
      </c>
      <c s="34"/>
      <c s="84"/>
      <c s="85"/>
      <c s="66">
        <f t="shared" si="703" ref="G1466:O1466">G1467+G1474</f>
        <v>0</v>
      </c>
      <c s="67">
        <f t="shared" si="703"/>
        <v>0</v>
      </c>
      <c s="67">
        <f t="shared" si="703"/>
        <v>0</v>
      </c>
      <c s="180">
        <f t="shared" si="703"/>
        <v>0</v>
      </c>
      <c s="242">
        <f t="shared" si="703"/>
        <v>0</v>
      </c>
      <c s="241">
        <f>L1467+L1474</f>
        <v>0</v>
      </c>
      <c s="241">
        <f>M1467+M1474</f>
        <v>0</v>
      </c>
      <c s="241">
        <f t="shared" si="703"/>
        <v>0</v>
      </c>
      <c s="243">
        <f t="shared" si="703"/>
        <v>0</v>
      </c>
      <c s="241">
        <f>P1467+P1474</f>
        <v>0</v>
      </c>
      <c s="243">
        <f>Q1467+Q1474</f>
        <v>0</v>
      </c>
      <c s="241">
        <f>R1467+R1474</f>
        <v>0</v>
      </c>
      <c s="243">
        <f>S1467+S1474</f>
        <v>0</v>
      </c>
      <c s="45"/>
      <c s="47"/>
      <c s="47"/>
    </row>
    <row r="1467" spans="1:22" s="33" customFormat="1" ht="13.5" hidden="1">
      <c r="A1467" s="291" t="s">
        <v>808</v>
      </c>
      <c s="34" t="s">
        <v>1025</v>
      </c>
      <c s="34" t="s">
        <v>435</v>
      </c>
      <c s="34" t="s">
        <v>452</v>
      </c>
      <c s="84"/>
      <c s="85"/>
      <c s="39">
        <f t="shared" si="704" ref="G1467:O1467">G1468+G1471</f>
        <v>0</v>
      </c>
      <c s="35">
        <f t="shared" si="704"/>
        <v>0</v>
      </c>
      <c s="35">
        <f t="shared" si="704"/>
        <v>0</v>
      </c>
      <c s="170">
        <f t="shared" si="704"/>
        <v>0</v>
      </c>
      <c s="218">
        <f t="shared" si="704"/>
        <v>0</v>
      </c>
      <c s="216">
        <f>L1468+L1471</f>
        <v>0</v>
      </c>
      <c s="216">
        <f>M1468+M1471</f>
        <v>0</v>
      </c>
      <c s="216">
        <f t="shared" si="704"/>
        <v>0</v>
      </c>
      <c s="219">
        <f t="shared" si="704"/>
        <v>0</v>
      </c>
      <c s="216">
        <f>P1468+P1471</f>
        <v>0</v>
      </c>
      <c s="219">
        <f>Q1468+Q1471</f>
        <v>0</v>
      </c>
      <c s="216">
        <f>R1468+R1471</f>
        <v>0</v>
      </c>
      <c s="219">
        <f>S1468+S1471</f>
        <v>0</v>
      </c>
      <c s="45"/>
      <c s="32"/>
      <c s="32"/>
    </row>
    <row r="1468" spans="1:22" s="33" customFormat="1" ht="13.5" hidden="1">
      <c r="A1468" s="292" t="s">
        <v>1030</v>
      </c>
      <c s="36" t="s">
        <v>1025</v>
      </c>
      <c s="36" t="s">
        <v>435</v>
      </c>
      <c s="36" t="s">
        <v>452</v>
      </c>
      <c s="81" t="s">
        <v>1031</v>
      </c>
      <c s="109"/>
      <c s="39">
        <f t="shared" si="705" ref="G1468:S1469">G1469</f>
        <v>0</v>
      </c>
      <c s="35">
        <f t="shared" si="705"/>
        <v>0</v>
      </c>
      <c s="35">
        <f t="shared" si="705"/>
        <v>0</v>
      </c>
      <c s="170">
        <f t="shared" si="705"/>
        <v>0</v>
      </c>
      <c s="218">
        <f t="shared" si="705"/>
        <v>0</v>
      </c>
      <c s="216">
        <f t="shared" si="705"/>
        <v>0</v>
      </c>
      <c s="216">
        <f t="shared" si="705"/>
        <v>0</v>
      </c>
      <c s="216">
        <f t="shared" si="705"/>
        <v>0</v>
      </c>
      <c s="219">
        <f t="shared" si="705"/>
        <v>0</v>
      </c>
      <c s="216">
        <f t="shared" si="705"/>
        <v>0</v>
      </c>
      <c s="219">
        <f t="shared" si="705"/>
        <v>0</v>
      </c>
      <c s="216">
        <f t="shared" si="705"/>
        <v>0</v>
      </c>
      <c s="219">
        <f t="shared" si="705"/>
        <v>0</v>
      </c>
      <c s="45"/>
      <c s="32"/>
      <c s="32"/>
    </row>
    <row r="1469" spans="1:22" s="33" customFormat="1" ht="26.25" hidden="1">
      <c r="A1469" s="292" t="s">
        <v>1032</v>
      </c>
      <c s="36" t="s">
        <v>1025</v>
      </c>
      <c s="36" t="s">
        <v>435</v>
      </c>
      <c s="36" t="s">
        <v>452</v>
      </c>
      <c s="81" t="s">
        <v>1033</v>
      </c>
      <c s="109"/>
      <c s="39">
        <f t="shared" si="705"/>
        <v>0</v>
      </c>
      <c s="35">
        <f t="shared" si="705"/>
        <v>0</v>
      </c>
      <c s="35">
        <f t="shared" si="705"/>
        <v>0</v>
      </c>
      <c s="170">
        <f t="shared" si="705"/>
        <v>0</v>
      </c>
      <c s="218">
        <f t="shared" si="705"/>
        <v>0</v>
      </c>
      <c s="216">
        <f t="shared" si="705"/>
        <v>0</v>
      </c>
      <c s="216">
        <f t="shared" si="705"/>
        <v>0</v>
      </c>
      <c s="216">
        <f t="shared" si="705"/>
        <v>0</v>
      </c>
      <c s="219">
        <f t="shared" si="705"/>
        <v>0</v>
      </c>
      <c s="216">
        <f t="shared" si="705"/>
        <v>0</v>
      </c>
      <c s="219">
        <f t="shared" si="705"/>
        <v>0</v>
      </c>
      <c s="216">
        <f t="shared" si="705"/>
        <v>0</v>
      </c>
      <c s="219">
        <f t="shared" si="705"/>
        <v>0</v>
      </c>
      <c s="45"/>
      <c s="32"/>
      <c s="32"/>
    </row>
    <row r="1470" spans="1:22" s="33" customFormat="1" ht="13.5" hidden="1">
      <c r="A1470" s="292" t="s">
        <v>590</v>
      </c>
      <c s="36" t="s">
        <v>1025</v>
      </c>
      <c s="36" t="s">
        <v>435</v>
      </c>
      <c s="36" t="s">
        <v>452</v>
      </c>
      <c s="81" t="s">
        <v>1033</v>
      </c>
      <c s="42" t="s">
        <v>591</v>
      </c>
      <c s="39"/>
      <c s="35"/>
      <c s="35">
        <f>G1470+H1470</f>
        <v>0</v>
      </c>
      <c s="170"/>
      <c s="218">
        <f>I1470+J1470</f>
        <v>0</v>
      </c>
      <c s="216"/>
      <c s="216">
        <f>K1470+L1470</f>
        <v>0</v>
      </c>
      <c s="216"/>
      <c s="219">
        <f>K1470+N1470</f>
        <v>0</v>
      </c>
      <c s="216"/>
      <c s="219">
        <f>M1470+P1470</f>
        <v>0</v>
      </c>
      <c s="216"/>
      <c s="219">
        <f>O1470+R1470</f>
        <v>0</v>
      </c>
      <c s="45"/>
      <c s="32"/>
      <c s="32"/>
    </row>
    <row r="1471" spans="1:22" s="33" customFormat="1" ht="13.5" hidden="1">
      <c r="A1471" s="292" t="s">
        <v>616</v>
      </c>
      <c s="36" t="s">
        <v>1025</v>
      </c>
      <c s="36" t="s">
        <v>435</v>
      </c>
      <c s="36" t="s">
        <v>452</v>
      </c>
      <c s="81" t="s">
        <v>617</v>
      </c>
      <c s="109"/>
      <c s="39">
        <f>G1472</f>
        <v>0</v>
      </c>
      <c s="35">
        <f>H1472</f>
        <v>0</v>
      </c>
      <c s="35">
        <f>I1472+1933-1933</f>
        <v>0</v>
      </c>
      <c s="170">
        <f>J1472</f>
        <v>0</v>
      </c>
      <c s="218">
        <f>K1472+1933-1933</f>
        <v>0</v>
      </c>
      <c s="216">
        <f>L1472</f>
        <v>0</v>
      </c>
      <c s="216">
        <f>M1472+1933-1933</f>
        <v>0</v>
      </c>
      <c s="216">
        <f>N1472</f>
        <v>0</v>
      </c>
      <c s="219">
        <f>O1472+1933-1933</f>
        <v>0</v>
      </c>
      <c s="216">
        <f>P1472</f>
        <v>0</v>
      </c>
      <c s="219">
        <f>Q1472+1933-1933</f>
        <v>0</v>
      </c>
      <c s="216">
        <f>R1472</f>
        <v>0</v>
      </c>
      <c s="219">
        <f>S1472+1933-1933</f>
        <v>0</v>
      </c>
      <c s="45"/>
      <c s="32"/>
      <c s="32"/>
    </row>
    <row r="1472" spans="1:22" s="33" customFormat="1" ht="26.25" hidden="1">
      <c r="A1472" s="292" t="s">
        <v>1034</v>
      </c>
      <c s="36" t="s">
        <v>1025</v>
      </c>
      <c s="36" t="s">
        <v>435</v>
      </c>
      <c s="36" t="s">
        <v>452</v>
      </c>
      <c s="81" t="s">
        <v>246</v>
      </c>
      <c s="42"/>
      <c s="39">
        <f>G1473</f>
        <v>0</v>
      </c>
      <c s="35">
        <f>H1473</f>
        <v>0</v>
      </c>
      <c s="35">
        <f>I1473</f>
        <v>0</v>
      </c>
      <c s="170">
        <f>J1473</f>
        <v>0</v>
      </c>
      <c s="218">
        <f>K1473</f>
        <v>0</v>
      </c>
      <c s="216">
        <f>L1473</f>
        <v>0</v>
      </c>
      <c s="216">
        <f>M1473</f>
        <v>0</v>
      </c>
      <c s="216">
        <f>N1473</f>
        <v>0</v>
      </c>
      <c s="219">
        <f>O1473</f>
        <v>0</v>
      </c>
      <c s="216">
        <f>P1473</f>
        <v>0</v>
      </c>
      <c s="219">
        <f>Q1473</f>
        <v>0</v>
      </c>
      <c s="216">
        <f>R1473</f>
        <v>0</v>
      </c>
      <c s="219">
        <f>S1473</f>
        <v>0</v>
      </c>
      <c s="45"/>
      <c s="32"/>
      <c s="32"/>
    </row>
    <row r="1473" spans="1:22" s="33" customFormat="1" ht="26.25" hidden="1">
      <c r="A1473" s="292" t="s">
        <v>1032</v>
      </c>
      <c s="36" t="s">
        <v>1025</v>
      </c>
      <c s="36" t="s">
        <v>435</v>
      </c>
      <c s="36" t="s">
        <v>452</v>
      </c>
      <c s="81" t="s">
        <v>246</v>
      </c>
      <c s="42" t="s">
        <v>710</v>
      </c>
      <c s="39"/>
      <c s="35"/>
      <c s="35">
        <f>G1473+H1473</f>
        <v>0</v>
      </c>
      <c s="170"/>
      <c s="218">
        <f>I1473+J1473</f>
        <v>0</v>
      </c>
      <c s="216"/>
      <c s="216">
        <f>K1473+L1473</f>
        <v>0</v>
      </c>
      <c s="216"/>
      <c s="219">
        <f>K1473+N1473</f>
        <v>0</v>
      </c>
      <c s="216"/>
      <c s="219">
        <f>M1473+P1473</f>
        <v>0</v>
      </c>
      <c s="216"/>
      <c s="219">
        <f>O1473+R1473</f>
        <v>0</v>
      </c>
      <c s="45"/>
      <c s="32"/>
      <c s="32"/>
    </row>
    <row r="1474" spans="1:22" s="48" customFormat="1" ht="26.25" hidden="1">
      <c r="A1474" s="291" t="s">
        <v>810</v>
      </c>
      <c s="34" t="s">
        <v>1025</v>
      </c>
      <c s="34" t="s">
        <v>435</v>
      </c>
      <c s="84">
        <v>10</v>
      </c>
      <c s="84"/>
      <c s="85"/>
      <c s="66">
        <f t="shared" si="706" ref="G1474:O1474">G1475+G1478</f>
        <v>0</v>
      </c>
      <c s="67">
        <f t="shared" si="706"/>
        <v>0</v>
      </c>
      <c s="67">
        <f t="shared" si="706"/>
        <v>0</v>
      </c>
      <c s="180">
        <f t="shared" si="706"/>
        <v>0</v>
      </c>
      <c s="242">
        <f t="shared" si="706"/>
        <v>0</v>
      </c>
      <c s="241">
        <f>L1475+L1478</f>
        <v>0</v>
      </c>
      <c s="241">
        <f>M1475+M1478</f>
        <v>0</v>
      </c>
      <c s="241">
        <f t="shared" si="706"/>
        <v>0</v>
      </c>
      <c s="243">
        <f t="shared" si="706"/>
        <v>0</v>
      </c>
      <c s="241">
        <f>P1475+P1478</f>
        <v>0</v>
      </c>
      <c s="243">
        <f>Q1475+Q1478</f>
        <v>0</v>
      </c>
      <c s="241">
        <f>R1475+R1478</f>
        <v>0</v>
      </c>
      <c s="243">
        <f>S1475+S1478</f>
        <v>0</v>
      </c>
      <c s="45"/>
      <c s="47"/>
      <c s="47"/>
    </row>
    <row r="1475" spans="1:22" s="33" customFormat="1" ht="39" hidden="1">
      <c r="A1475" s="292" t="s">
        <v>975</v>
      </c>
      <c s="36" t="s">
        <v>1025</v>
      </c>
      <c s="36" t="s">
        <v>435</v>
      </c>
      <c s="81">
        <v>10</v>
      </c>
      <c s="49" t="s">
        <v>15</v>
      </c>
      <c s="109"/>
      <c s="39">
        <f t="shared" si="707" ref="G1475:S1476">G1476</f>
        <v>0</v>
      </c>
      <c s="35">
        <f t="shared" si="707"/>
        <v>0</v>
      </c>
      <c s="35">
        <f t="shared" si="707"/>
        <v>0</v>
      </c>
      <c s="170">
        <f t="shared" si="707"/>
        <v>0</v>
      </c>
      <c s="218">
        <f t="shared" si="707"/>
        <v>0</v>
      </c>
      <c s="216">
        <f t="shared" si="707"/>
        <v>0</v>
      </c>
      <c s="216">
        <f t="shared" si="707"/>
        <v>0</v>
      </c>
      <c s="216">
        <f t="shared" si="707"/>
        <v>0</v>
      </c>
      <c s="219">
        <f t="shared" si="707"/>
        <v>0</v>
      </c>
      <c s="216">
        <f t="shared" si="707"/>
        <v>0</v>
      </c>
      <c s="219">
        <f t="shared" si="707"/>
        <v>0</v>
      </c>
      <c s="216">
        <f t="shared" si="707"/>
        <v>0</v>
      </c>
      <c s="219">
        <f t="shared" si="707"/>
        <v>0</v>
      </c>
      <c s="45"/>
      <c s="32"/>
      <c s="32"/>
    </row>
    <row r="1476" spans="1:22" s="33" customFormat="1" ht="13.5" hidden="1">
      <c r="A1476" s="292" t="s">
        <v>16</v>
      </c>
      <c s="36" t="s">
        <v>1025</v>
      </c>
      <c s="36" t="s">
        <v>435</v>
      </c>
      <c s="81">
        <v>10</v>
      </c>
      <c s="49" t="s">
        <v>17</v>
      </c>
      <c s="109"/>
      <c s="39">
        <f t="shared" si="707"/>
        <v>0</v>
      </c>
      <c s="35">
        <f t="shared" si="707"/>
        <v>0</v>
      </c>
      <c s="35">
        <f t="shared" si="707"/>
        <v>0</v>
      </c>
      <c s="170">
        <f t="shared" si="707"/>
        <v>0</v>
      </c>
      <c s="218">
        <f t="shared" si="707"/>
        <v>0</v>
      </c>
      <c s="216">
        <f t="shared" si="707"/>
        <v>0</v>
      </c>
      <c s="216">
        <f t="shared" si="707"/>
        <v>0</v>
      </c>
      <c s="216">
        <f t="shared" si="707"/>
        <v>0</v>
      </c>
      <c s="219">
        <f t="shared" si="707"/>
        <v>0</v>
      </c>
      <c s="216">
        <f t="shared" si="707"/>
        <v>0</v>
      </c>
      <c s="219">
        <f t="shared" si="707"/>
        <v>0</v>
      </c>
      <c s="216">
        <f t="shared" si="707"/>
        <v>0</v>
      </c>
      <c s="219">
        <f t="shared" si="707"/>
        <v>0</v>
      </c>
      <c s="45"/>
      <c s="32"/>
      <c s="32"/>
    </row>
    <row r="1477" spans="1:22" s="33" customFormat="1" ht="13.5" hidden="1">
      <c r="A1477" s="292" t="s">
        <v>590</v>
      </c>
      <c s="36" t="s">
        <v>1025</v>
      </c>
      <c s="36" t="s">
        <v>435</v>
      </c>
      <c s="81">
        <v>10</v>
      </c>
      <c s="49" t="s">
        <v>17</v>
      </c>
      <c s="42" t="s">
        <v>591</v>
      </c>
      <c s="39"/>
      <c s="35"/>
      <c s="35">
        <f>G1477+H1477</f>
        <v>0</v>
      </c>
      <c s="170"/>
      <c s="218">
        <f>I1477+J1477</f>
        <v>0</v>
      </c>
      <c s="216"/>
      <c s="216">
        <f>K1477+L1477</f>
        <v>0</v>
      </c>
      <c s="216"/>
      <c s="219">
        <f>K1477+N1477</f>
        <v>0</v>
      </c>
      <c s="216"/>
      <c s="219">
        <f>M1477+P1477</f>
        <v>0</v>
      </c>
      <c s="216"/>
      <c s="219">
        <f>O1477+R1477</f>
        <v>0</v>
      </c>
      <c s="45"/>
      <c s="32"/>
      <c s="32"/>
    </row>
    <row r="1478" spans="1:22" s="33" customFormat="1" ht="39.95" customHeight="1" hidden="1">
      <c r="A1478" s="292" t="s">
        <v>18</v>
      </c>
      <c s="36" t="s">
        <v>1025</v>
      </c>
      <c s="36" t="s">
        <v>435</v>
      </c>
      <c s="81">
        <v>10</v>
      </c>
      <c s="81" t="s">
        <v>19</v>
      </c>
      <c s="42"/>
      <c s="39">
        <f t="shared" si="708" ref="G1478:S1479">G1479</f>
        <v>0</v>
      </c>
      <c s="35">
        <f t="shared" si="708"/>
        <v>0</v>
      </c>
      <c s="35">
        <f t="shared" si="708"/>
        <v>0</v>
      </c>
      <c s="170">
        <f t="shared" si="708"/>
        <v>0</v>
      </c>
      <c s="218">
        <f t="shared" si="708"/>
        <v>0</v>
      </c>
      <c s="216">
        <f t="shared" si="708"/>
        <v>0</v>
      </c>
      <c s="216">
        <f t="shared" si="708"/>
        <v>0</v>
      </c>
      <c s="216">
        <f t="shared" si="708"/>
        <v>0</v>
      </c>
      <c s="219">
        <f t="shared" si="708"/>
        <v>0</v>
      </c>
      <c s="216">
        <f t="shared" si="708"/>
        <v>0</v>
      </c>
      <c s="219">
        <f t="shared" si="708"/>
        <v>0</v>
      </c>
      <c s="216">
        <f t="shared" si="708"/>
        <v>0</v>
      </c>
      <c s="219">
        <f t="shared" si="708"/>
        <v>0</v>
      </c>
      <c s="45"/>
      <c s="32"/>
      <c s="32"/>
    </row>
    <row r="1479" spans="1:22" s="33" customFormat="1" ht="13.5" hidden="1">
      <c r="A1479" s="292" t="s">
        <v>849</v>
      </c>
      <c s="36" t="s">
        <v>1025</v>
      </c>
      <c s="36" t="s">
        <v>435</v>
      </c>
      <c s="81">
        <v>10</v>
      </c>
      <c s="81" t="s">
        <v>20</v>
      </c>
      <c s="42"/>
      <c s="39">
        <f t="shared" si="708"/>
        <v>0</v>
      </c>
      <c s="35">
        <f t="shared" si="708"/>
        <v>0</v>
      </c>
      <c s="35">
        <f t="shared" si="708"/>
        <v>0</v>
      </c>
      <c s="170">
        <f t="shared" si="708"/>
        <v>0</v>
      </c>
      <c s="218">
        <f t="shared" si="708"/>
        <v>0</v>
      </c>
      <c s="216">
        <f t="shared" si="708"/>
        <v>0</v>
      </c>
      <c s="216">
        <f t="shared" si="708"/>
        <v>0</v>
      </c>
      <c s="216">
        <f t="shared" si="708"/>
        <v>0</v>
      </c>
      <c s="219">
        <f t="shared" si="708"/>
        <v>0</v>
      </c>
      <c s="216">
        <f t="shared" si="708"/>
        <v>0</v>
      </c>
      <c s="219">
        <f t="shared" si="708"/>
        <v>0</v>
      </c>
      <c s="216">
        <f t="shared" si="708"/>
        <v>0</v>
      </c>
      <c s="219">
        <f t="shared" si="708"/>
        <v>0</v>
      </c>
      <c s="45"/>
      <c s="32"/>
      <c s="32"/>
    </row>
    <row r="1480" spans="1:22" s="33" customFormat="1" ht="13.5" hidden="1">
      <c r="A1480" s="292" t="s">
        <v>851</v>
      </c>
      <c s="36" t="s">
        <v>1025</v>
      </c>
      <c s="36" t="s">
        <v>435</v>
      </c>
      <c s="81">
        <v>10</v>
      </c>
      <c s="81" t="s">
        <v>20</v>
      </c>
      <c s="42" t="s">
        <v>852</v>
      </c>
      <c s="39"/>
      <c s="35"/>
      <c s="35">
        <f>G1480+H1480</f>
        <v>0</v>
      </c>
      <c s="170"/>
      <c s="218">
        <f>I1480+J1480</f>
        <v>0</v>
      </c>
      <c s="216"/>
      <c s="216">
        <f>K1480+L1480</f>
        <v>0</v>
      </c>
      <c s="216"/>
      <c s="219">
        <f>K1480+N1480</f>
        <v>0</v>
      </c>
      <c s="216"/>
      <c s="219">
        <f>M1480+P1480</f>
        <v>0</v>
      </c>
      <c s="216"/>
      <c s="219">
        <f>O1480+R1480</f>
        <v>0</v>
      </c>
      <c s="45"/>
      <c s="32"/>
      <c s="32"/>
    </row>
    <row r="1481" spans="1:22" s="48" customFormat="1" ht="13.5" hidden="1">
      <c r="A1481" s="291" t="s">
        <v>808</v>
      </c>
      <c s="34" t="s">
        <v>1025</v>
      </c>
      <c s="34" t="s">
        <v>429</v>
      </c>
      <c s="84"/>
      <c s="84"/>
      <c s="38"/>
      <c s="66">
        <f t="shared" si="709" ref="G1481:O1481">G1482+G1486+G1491</f>
        <v>0</v>
      </c>
      <c s="67">
        <f t="shared" si="709"/>
        <v>0</v>
      </c>
      <c s="67">
        <f t="shared" si="709"/>
        <v>0</v>
      </c>
      <c s="180">
        <f t="shared" si="709"/>
        <v>0</v>
      </c>
      <c s="242">
        <f t="shared" si="709"/>
        <v>0</v>
      </c>
      <c s="241">
        <f>L1482+L1486+L1491</f>
        <v>0</v>
      </c>
      <c s="241">
        <f>M1482+M1486+M1491</f>
        <v>0</v>
      </c>
      <c s="241">
        <f t="shared" si="709"/>
        <v>0</v>
      </c>
      <c s="243">
        <f t="shared" si="709"/>
        <v>0</v>
      </c>
      <c s="241">
        <f>P1482+P1486+P1491</f>
        <v>0</v>
      </c>
      <c s="243">
        <f>Q1482+Q1486+Q1491</f>
        <v>0</v>
      </c>
      <c s="241">
        <f>R1482+R1486+R1491</f>
        <v>0</v>
      </c>
      <c s="243">
        <f>S1482+S1486+S1491</f>
        <v>0</v>
      </c>
      <c s="45"/>
      <c s="47"/>
      <c s="47"/>
    </row>
    <row r="1482" spans="1:22" s="48" customFormat="1" ht="13.5" hidden="1">
      <c r="A1482" s="291" t="s">
        <v>816</v>
      </c>
      <c s="34" t="s">
        <v>1025</v>
      </c>
      <c s="34" t="s">
        <v>429</v>
      </c>
      <c s="34" t="s">
        <v>414</v>
      </c>
      <c s="84"/>
      <c s="38"/>
      <c s="66">
        <f t="shared" si="710" ref="G1482:S1484">G1483</f>
        <v>0</v>
      </c>
      <c s="67">
        <f t="shared" si="710"/>
        <v>0</v>
      </c>
      <c s="67">
        <f t="shared" si="710"/>
        <v>0</v>
      </c>
      <c s="180">
        <f t="shared" si="710"/>
        <v>0</v>
      </c>
      <c s="242">
        <f t="shared" si="710"/>
        <v>0</v>
      </c>
      <c s="241">
        <f t="shared" si="710"/>
        <v>0</v>
      </c>
      <c s="241">
        <f t="shared" si="710"/>
        <v>0</v>
      </c>
      <c s="241">
        <f t="shared" si="710"/>
        <v>0</v>
      </c>
      <c s="243">
        <f t="shared" si="710"/>
        <v>0</v>
      </c>
      <c s="241">
        <f t="shared" si="710"/>
        <v>0</v>
      </c>
      <c s="243">
        <f t="shared" si="710"/>
        <v>0</v>
      </c>
      <c s="241">
        <f t="shared" si="710"/>
        <v>0</v>
      </c>
      <c s="243">
        <f t="shared" si="710"/>
        <v>0</v>
      </c>
      <c s="45"/>
      <c s="47"/>
      <c s="47"/>
    </row>
    <row r="1483" spans="1:22" s="33" customFormat="1" ht="13.5" hidden="1">
      <c r="A1483" s="292" t="s">
        <v>1030</v>
      </c>
      <c s="36" t="s">
        <v>1025</v>
      </c>
      <c s="36" t="s">
        <v>429</v>
      </c>
      <c s="36" t="s">
        <v>414</v>
      </c>
      <c s="81" t="s">
        <v>1031</v>
      </c>
      <c s="42"/>
      <c s="39">
        <f t="shared" si="710"/>
        <v>0</v>
      </c>
      <c s="35">
        <f t="shared" si="710"/>
        <v>0</v>
      </c>
      <c s="35">
        <f t="shared" si="710"/>
        <v>0</v>
      </c>
      <c s="170">
        <f t="shared" si="710"/>
        <v>0</v>
      </c>
      <c s="218">
        <f t="shared" si="710"/>
        <v>0</v>
      </c>
      <c s="216">
        <f t="shared" si="710"/>
        <v>0</v>
      </c>
      <c s="216">
        <f t="shared" si="710"/>
        <v>0</v>
      </c>
      <c s="216">
        <f t="shared" si="710"/>
        <v>0</v>
      </c>
      <c s="219">
        <f t="shared" si="710"/>
        <v>0</v>
      </c>
      <c s="216">
        <f t="shared" si="710"/>
        <v>0</v>
      </c>
      <c s="219">
        <f t="shared" si="710"/>
        <v>0</v>
      </c>
      <c s="216">
        <f t="shared" si="710"/>
        <v>0</v>
      </c>
      <c s="219">
        <f t="shared" si="710"/>
        <v>0</v>
      </c>
      <c s="45"/>
      <c s="32"/>
      <c s="32"/>
    </row>
    <row r="1484" spans="1:22" s="33" customFormat="1" ht="13.5" hidden="1">
      <c r="A1484" s="292" t="s">
        <v>1035</v>
      </c>
      <c s="36" t="s">
        <v>1025</v>
      </c>
      <c s="36" t="s">
        <v>429</v>
      </c>
      <c s="36" t="s">
        <v>414</v>
      </c>
      <c s="81" t="s">
        <v>1033</v>
      </c>
      <c s="42"/>
      <c s="39">
        <f t="shared" si="710"/>
        <v>0</v>
      </c>
      <c s="35">
        <f t="shared" si="710"/>
        <v>0</v>
      </c>
      <c s="35">
        <f t="shared" si="710"/>
        <v>0</v>
      </c>
      <c s="170">
        <f t="shared" si="710"/>
        <v>0</v>
      </c>
      <c s="218">
        <f t="shared" si="710"/>
        <v>0</v>
      </c>
      <c s="216">
        <f t="shared" si="710"/>
        <v>0</v>
      </c>
      <c s="216">
        <f t="shared" si="710"/>
        <v>0</v>
      </c>
      <c s="216">
        <f t="shared" si="710"/>
        <v>0</v>
      </c>
      <c s="219">
        <f t="shared" si="710"/>
        <v>0</v>
      </c>
      <c s="216">
        <f t="shared" si="710"/>
        <v>0</v>
      </c>
      <c s="219">
        <f t="shared" si="710"/>
        <v>0</v>
      </c>
      <c s="216">
        <f t="shared" si="710"/>
        <v>0</v>
      </c>
      <c s="219">
        <f t="shared" si="710"/>
        <v>0</v>
      </c>
      <c s="45"/>
      <c s="32"/>
      <c s="32"/>
    </row>
    <row r="1485" spans="1:22" s="33" customFormat="1" ht="13.5" hidden="1">
      <c r="A1485" s="292" t="s">
        <v>590</v>
      </c>
      <c s="36" t="s">
        <v>1025</v>
      </c>
      <c s="36" t="s">
        <v>429</v>
      </c>
      <c s="36" t="s">
        <v>414</v>
      </c>
      <c s="81" t="s">
        <v>1033</v>
      </c>
      <c s="42" t="s">
        <v>591</v>
      </c>
      <c s="39"/>
      <c s="35"/>
      <c s="35">
        <f>G1485+H1485</f>
        <v>0</v>
      </c>
      <c s="170"/>
      <c s="218">
        <f>I1485+J1485</f>
        <v>0</v>
      </c>
      <c s="216"/>
      <c s="216">
        <f>K1485+L1485</f>
        <v>0</v>
      </c>
      <c s="216"/>
      <c s="219">
        <f>K1485+N1485</f>
        <v>0</v>
      </c>
      <c s="216"/>
      <c s="219">
        <f>M1485+P1485</f>
        <v>0</v>
      </c>
      <c s="216"/>
      <c s="219">
        <f>O1485+R1485</f>
        <v>0</v>
      </c>
      <c s="45"/>
      <c s="32"/>
      <c s="32"/>
    </row>
    <row r="1486" spans="1:22" s="48" customFormat="1" ht="13.5" hidden="1">
      <c r="A1486" s="291" t="s">
        <v>1036</v>
      </c>
      <c s="34" t="s">
        <v>1025</v>
      </c>
      <c s="34" t="s">
        <v>429</v>
      </c>
      <c s="34" t="s">
        <v>419</v>
      </c>
      <c s="84"/>
      <c s="38"/>
      <c s="66">
        <f t="shared" si="711" ref="G1486:S1487">G1487</f>
        <v>0</v>
      </c>
      <c s="67">
        <f t="shared" si="711"/>
        <v>0</v>
      </c>
      <c s="67">
        <f t="shared" si="711"/>
        <v>0</v>
      </c>
      <c s="180">
        <f t="shared" si="711"/>
        <v>0</v>
      </c>
      <c s="242">
        <f t="shared" si="711"/>
        <v>0</v>
      </c>
      <c s="241">
        <f t="shared" si="711"/>
        <v>0</v>
      </c>
      <c s="241">
        <f t="shared" si="711"/>
        <v>0</v>
      </c>
      <c s="241">
        <f t="shared" si="711"/>
        <v>0</v>
      </c>
      <c s="243">
        <f t="shared" si="711"/>
        <v>0</v>
      </c>
      <c s="241">
        <f t="shared" si="711"/>
        <v>0</v>
      </c>
      <c s="243">
        <f t="shared" si="711"/>
        <v>0</v>
      </c>
      <c s="241">
        <f t="shared" si="711"/>
        <v>0</v>
      </c>
      <c s="243">
        <f t="shared" si="711"/>
        <v>0</v>
      </c>
      <c s="45"/>
      <c s="47"/>
      <c s="47"/>
    </row>
    <row r="1487" spans="1:22" s="33" customFormat="1" ht="13.5" hidden="1">
      <c r="A1487" s="292" t="s">
        <v>616</v>
      </c>
      <c s="36" t="s">
        <v>1025</v>
      </c>
      <c s="36" t="s">
        <v>429</v>
      </c>
      <c s="36" t="s">
        <v>419</v>
      </c>
      <c s="81" t="s">
        <v>617</v>
      </c>
      <c s="42"/>
      <c s="39">
        <f t="shared" si="711"/>
        <v>0</v>
      </c>
      <c s="35">
        <f t="shared" si="711"/>
        <v>0</v>
      </c>
      <c s="35">
        <f t="shared" si="711"/>
        <v>0</v>
      </c>
      <c s="170">
        <f t="shared" si="711"/>
        <v>0</v>
      </c>
      <c s="218">
        <f t="shared" si="711"/>
        <v>0</v>
      </c>
      <c s="216">
        <f t="shared" si="711"/>
        <v>0</v>
      </c>
      <c s="216">
        <f t="shared" si="711"/>
        <v>0</v>
      </c>
      <c s="216">
        <f t="shared" si="711"/>
        <v>0</v>
      </c>
      <c s="219">
        <f t="shared" si="711"/>
        <v>0</v>
      </c>
      <c s="216">
        <f t="shared" si="711"/>
        <v>0</v>
      </c>
      <c s="219">
        <f t="shared" si="711"/>
        <v>0</v>
      </c>
      <c s="216">
        <f t="shared" si="711"/>
        <v>0</v>
      </c>
      <c s="219">
        <f t="shared" si="711"/>
        <v>0</v>
      </c>
      <c s="45"/>
      <c s="32"/>
      <c s="32"/>
    </row>
    <row r="1488" spans="1:22" s="33" customFormat="1" ht="39" hidden="1">
      <c r="A1488" s="292" t="s">
        <v>1026</v>
      </c>
      <c s="36" t="s">
        <v>1025</v>
      </c>
      <c s="36" t="s">
        <v>429</v>
      </c>
      <c s="36" t="s">
        <v>419</v>
      </c>
      <c s="81" t="s">
        <v>1027</v>
      </c>
      <c s="42"/>
      <c s="39">
        <f t="shared" si="712" ref="G1488:O1488">G1489+G1490</f>
        <v>0</v>
      </c>
      <c s="35">
        <f t="shared" si="712"/>
        <v>0</v>
      </c>
      <c s="35">
        <f t="shared" si="712"/>
        <v>0</v>
      </c>
      <c s="170">
        <f t="shared" si="712"/>
        <v>0</v>
      </c>
      <c s="218">
        <f t="shared" si="712"/>
        <v>0</v>
      </c>
      <c s="216">
        <f>L1489+L1490</f>
        <v>0</v>
      </c>
      <c s="216">
        <f>M1489+M1490</f>
        <v>0</v>
      </c>
      <c s="216">
        <f t="shared" si="712"/>
        <v>0</v>
      </c>
      <c s="219">
        <f t="shared" si="712"/>
        <v>0</v>
      </c>
      <c s="216">
        <f>P1489+P1490</f>
        <v>0</v>
      </c>
      <c s="219">
        <f>Q1489+Q1490</f>
        <v>0</v>
      </c>
      <c s="216">
        <f>R1489+R1490</f>
        <v>0</v>
      </c>
      <c s="219">
        <f>S1489+S1490</f>
        <v>0</v>
      </c>
      <c s="45"/>
      <c s="32"/>
      <c s="32"/>
    </row>
    <row r="1489" spans="1:22" s="33" customFormat="1" ht="13.5" hidden="1">
      <c r="A1489" s="292" t="s">
        <v>851</v>
      </c>
      <c s="36" t="s">
        <v>1025</v>
      </c>
      <c s="36" t="s">
        <v>429</v>
      </c>
      <c s="36" t="s">
        <v>419</v>
      </c>
      <c s="81" t="s">
        <v>1027</v>
      </c>
      <c s="42" t="s">
        <v>852</v>
      </c>
      <c s="39"/>
      <c s="35"/>
      <c s="35">
        <f>G1489+H1489</f>
        <v>0</v>
      </c>
      <c s="170"/>
      <c s="218">
        <f>I1489+J1489</f>
        <v>0</v>
      </c>
      <c s="216"/>
      <c s="216">
        <f>K1489+L1489</f>
        <v>0</v>
      </c>
      <c s="216"/>
      <c s="219">
        <f>K1489+N1489</f>
        <v>0</v>
      </c>
      <c s="216"/>
      <c s="219">
        <f>M1489+P1489</f>
        <v>0</v>
      </c>
      <c s="216"/>
      <c s="219">
        <f>O1489+R1489</f>
        <v>0</v>
      </c>
      <c s="45"/>
      <c s="32"/>
      <c s="32"/>
    </row>
    <row r="1490" spans="1:22" s="33" customFormat="1" ht="13.5" hidden="1">
      <c r="A1490" s="292" t="s">
        <v>853</v>
      </c>
      <c s="36" t="s">
        <v>1025</v>
      </c>
      <c s="36" t="s">
        <v>429</v>
      </c>
      <c s="36" t="s">
        <v>419</v>
      </c>
      <c s="81" t="s">
        <v>1027</v>
      </c>
      <c s="42" t="s">
        <v>854</v>
      </c>
      <c s="39"/>
      <c s="35"/>
      <c s="35">
        <f>G1490+H1490</f>
        <v>0</v>
      </c>
      <c s="170"/>
      <c s="218">
        <f>I1490+J1490</f>
        <v>0</v>
      </c>
      <c s="216"/>
      <c s="216">
        <f>K1490+L1490</f>
        <v>0</v>
      </c>
      <c s="216"/>
      <c s="219">
        <f>K1490+N1490</f>
        <v>0</v>
      </c>
      <c s="216"/>
      <c s="219">
        <f>M1490+P1490</f>
        <v>0</v>
      </c>
      <c s="216"/>
      <c s="219">
        <f>O1490+R1490</f>
        <v>0</v>
      </c>
      <c s="45"/>
      <c s="32"/>
      <c s="32"/>
    </row>
    <row r="1491" spans="1:22" s="48" customFormat="1" ht="13.5" hidden="1">
      <c r="A1491" s="291" t="s">
        <v>817</v>
      </c>
      <c s="34" t="s">
        <v>1025</v>
      </c>
      <c s="34" t="s">
        <v>429</v>
      </c>
      <c s="34" t="s">
        <v>423</v>
      </c>
      <c s="84"/>
      <c s="38"/>
      <c s="66">
        <f t="shared" si="713" ref="G1491:O1491">G1492+G1496</f>
        <v>0</v>
      </c>
      <c s="67">
        <f t="shared" si="713"/>
        <v>0</v>
      </c>
      <c s="67">
        <f t="shared" si="713"/>
        <v>0</v>
      </c>
      <c s="180">
        <f t="shared" si="713"/>
        <v>0</v>
      </c>
      <c s="242">
        <f t="shared" si="713"/>
        <v>0</v>
      </c>
      <c s="241">
        <f>L1492+L1496</f>
        <v>0</v>
      </c>
      <c s="241">
        <f>M1492+M1496</f>
        <v>0</v>
      </c>
      <c s="241">
        <f t="shared" si="713"/>
        <v>0</v>
      </c>
      <c s="243">
        <f t="shared" si="713"/>
        <v>0</v>
      </c>
      <c s="241">
        <f>P1492+P1496</f>
        <v>0</v>
      </c>
      <c s="243">
        <f>Q1492+Q1496</f>
        <v>0</v>
      </c>
      <c s="241">
        <f>R1492+R1496</f>
        <v>0</v>
      </c>
      <c s="243">
        <f>S1492+S1496</f>
        <v>0</v>
      </c>
      <c s="45"/>
      <c s="47"/>
      <c s="47"/>
    </row>
    <row r="1492" spans="1:22" s="33" customFormat="1" ht="39" hidden="1">
      <c r="A1492" s="292" t="s">
        <v>975</v>
      </c>
      <c s="36" t="s">
        <v>1025</v>
      </c>
      <c s="36" t="s">
        <v>429</v>
      </c>
      <c s="36" t="s">
        <v>423</v>
      </c>
      <c s="49" t="s">
        <v>15</v>
      </c>
      <c s="109"/>
      <c s="39">
        <f t="shared" si="714" ref="G1492:S1492">G1493</f>
        <v>0</v>
      </c>
      <c s="35">
        <f t="shared" si="714"/>
        <v>0</v>
      </c>
      <c s="35">
        <f t="shared" si="714"/>
        <v>0</v>
      </c>
      <c s="170">
        <f t="shared" si="714"/>
        <v>0</v>
      </c>
      <c s="218">
        <f t="shared" si="714"/>
        <v>0</v>
      </c>
      <c s="216">
        <f t="shared" si="714"/>
        <v>0</v>
      </c>
      <c s="216">
        <f t="shared" si="714"/>
        <v>0</v>
      </c>
      <c s="216">
        <f t="shared" si="714"/>
        <v>0</v>
      </c>
      <c s="219">
        <f t="shared" si="714"/>
        <v>0</v>
      </c>
      <c s="216">
        <f t="shared" si="714"/>
        <v>0</v>
      </c>
      <c s="219">
        <f t="shared" si="714"/>
        <v>0</v>
      </c>
      <c s="216">
        <f t="shared" si="714"/>
        <v>0</v>
      </c>
      <c s="219">
        <f t="shared" si="714"/>
        <v>0</v>
      </c>
      <c s="45"/>
      <c s="32"/>
      <c s="32"/>
    </row>
    <row r="1493" spans="1:22" s="33" customFormat="1" ht="13.5" hidden="1">
      <c r="A1493" s="292" t="s">
        <v>16</v>
      </c>
      <c s="36" t="s">
        <v>1025</v>
      </c>
      <c s="36" t="s">
        <v>429</v>
      </c>
      <c s="36" t="s">
        <v>423</v>
      </c>
      <c s="49" t="s">
        <v>17</v>
      </c>
      <c s="109"/>
      <c s="39">
        <f t="shared" si="715" ref="G1493:O1493">G1494+G1495</f>
        <v>0</v>
      </c>
      <c s="35">
        <f t="shared" si="715"/>
        <v>0</v>
      </c>
      <c s="35">
        <f t="shared" si="715"/>
        <v>0</v>
      </c>
      <c s="170">
        <f t="shared" si="715"/>
        <v>0</v>
      </c>
      <c s="218">
        <f t="shared" si="715"/>
        <v>0</v>
      </c>
      <c s="216">
        <f>L1494+L1495</f>
        <v>0</v>
      </c>
      <c s="216">
        <f>M1494+M1495</f>
        <v>0</v>
      </c>
      <c s="216">
        <f t="shared" si="715"/>
        <v>0</v>
      </c>
      <c s="219">
        <f t="shared" si="715"/>
        <v>0</v>
      </c>
      <c s="216">
        <f>P1494+P1495</f>
        <v>0</v>
      </c>
      <c s="219">
        <f>Q1494+Q1495</f>
        <v>0</v>
      </c>
      <c s="216">
        <f>R1494+R1495</f>
        <v>0</v>
      </c>
      <c s="219">
        <f>S1494+S1495</f>
        <v>0</v>
      </c>
      <c s="45"/>
      <c s="32"/>
      <c s="32"/>
    </row>
    <row r="1494" spans="1:22" s="33" customFormat="1" ht="13.5" hidden="1">
      <c r="A1494" s="292" t="s">
        <v>590</v>
      </c>
      <c s="36" t="s">
        <v>1025</v>
      </c>
      <c s="36" t="s">
        <v>429</v>
      </c>
      <c s="36" t="s">
        <v>423</v>
      </c>
      <c s="49" t="s">
        <v>17</v>
      </c>
      <c s="42" t="s">
        <v>591</v>
      </c>
      <c s="39"/>
      <c s="35"/>
      <c s="35">
        <f>G1494+H1494</f>
        <v>0</v>
      </c>
      <c s="170"/>
      <c s="218">
        <f>I1494+J1494</f>
        <v>0</v>
      </c>
      <c s="216"/>
      <c s="216">
        <f>K1494+L1494</f>
        <v>0</v>
      </c>
      <c s="216"/>
      <c s="219">
        <f>K1494+N1494</f>
        <v>0</v>
      </c>
      <c s="216"/>
      <c s="219">
        <f>M1494+P1494</f>
        <v>0</v>
      </c>
      <c s="216"/>
      <c s="219">
        <f>O1494+R1494</f>
        <v>0</v>
      </c>
      <c s="45"/>
      <c s="32"/>
      <c s="32"/>
    </row>
    <row r="1495" spans="1:22" s="33" customFormat="1" ht="13.5" hidden="1">
      <c r="A1495" s="292" t="s">
        <v>853</v>
      </c>
      <c s="36" t="s">
        <v>1025</v>
      </c>
      <c s="36" t="s">
        <v>429</v>
      </c>
      <c s="36" t="s">
        <v>423</v>
      </c>
      <c s="49" t="s">
        <v>17</v>
      </c>
      <c s="42" t="s">
        <v>854</v>
      </c>
      <c s="39"/>
      <c s="35"/>
      <c s="35">
        <f>G1495+H1495</f>
        <v>0</v>
      </c>
      <c s="170"/>
      <c s="218">
        <f>I1495+J1495</f>
        <v>0</v>
      </c>
      <c s="216"/>
      <c s="216">
        <f>K1495+L1495</f>
        <v>0</v>
      </c>
      <c s="216"/>
      <c s="219">
        <f>K1495+N1495</f>
        <v>0</v>
      </c>
      <c s="216"/>
      <c s="219">
        <f>M1495+P1495</f>
        <v>0</v>
      </c>
      <c s="216"/>
      <c s="219">
        <f>O1495+R1495</f>
        <v>0</v>
      </c>
      <c s="45"/>
      <c s="32"/>
      <c s="32"/>
    </row>
    <row r="1496" spans="1:22" s="33" customFormat="1" ht="40.5" customHeight="1" hidden="1">
      <c r="A1496" s="292" t="s">
        <v>18</v>
      </c>
      <c s="36" t="s">
        <v>1025</v>
      </c>
      <c s="36" t="s">
        <v>429</v>
      </c>
      <c s="36" t="s">
        <v>423</v>
      </c>
      <c s="81" t="s">
        <v>19</v>
      </c>
      <c s="42"/>
      <c s="39">
        <f t="shared" si="716" ref="G1496:S1497">G1497</f>
        <v>0</v>
      </c>
      <c s="35">
        <f t="shared" si="716"/>
        <v>0</v>
      </c>
      <c s="35">
        <f t="shared" si="716"/>
        <v>0</v>
      </c>
      <c s="170">
        <f t="shared" si="716"/>
        <v>0</v>
      </c>
      <c s="218">
        <f t="shared" si="716"/>
        <v>0</v>
      </c>
      <c s="216">
        <f t="shared" si="716"/>
        <v>0</v>
      </c>
      <c s="216">
        <f t="shared" si="716"/>
        <v>0</v>
      </c>
      <c s="216">
        <f t="shared" si="716"/>
        <v>0</v>
      </c>
      <c s="219">
        <f t="shared" si="716"/>
        <v>0</v>
      </c>
      <c s="216">
        <f t="shared" si="716"/>
        <v>0</v>
      </c>
      <c s="219">
        <f t="shared" si="716"/>
        <v>0</v>
      </c>
      <c s="216">
        <f t="shared" si="716"/>
        <v>0</v>
      </c>
      <c s="219">
        <f t="shared" si="716"/>
        <v>0</v>
      </c>
      <c s="45"/>
      <c s="32"/>
      <c s="32"/>
    </row>
    <row r="1497" spans="1:22" s="33" customFormat="1" ht="13.5" hidden="1">
      <c r="A1497" s="292" t="s">
        <v>849</v>
      </c>
      <c s="36" t="s">
        <v>1025</v>
      </c>
      <c s="36" t="s">
        <v>429</v>
      </c>
      <c s="36" t="s">
        <v>423</v>
      </c>
      <c s="81" t="s">
        <v>20</v>
      </c>
      <c s="42"/>
      <c s="39">
        <f t="shared" si="716"/>
        <v>0</v>
      </c>
      <c s="35">
        <f t="shared" si="716"/>
        <v>0</v>
      </c>
      <c s="35">
        <f t="shared" si="716"/>
        <v>0</v>
      </c>
      <c s="170">
        <f t="shared" si="716"/>
        <v>0</v>
      </c>
      <c s="218">
        <f t="shared" si="716"/>
        <v>0</v>
      </c>
      <c s="216">
        <f t="shared" si="716"/>
        <v>0</v>
      </c>
      <c s="216">
        <f t="shared" si="716"/>
        <v>0</v>
      </c>
      <c s="216">
        <f t="shared" si="716"/>
        <v>0</v>
      </c>
      <c s="219">
        <f t="shared" si="716"/>
        <v>0</v>
      </c>
      <c s="216">
        <f t="shared" si="716"/>
        <v>0</v>
      </c>
      <c s="219">
        <f t="shared" si="716"/>
        <v>0</v>
      </c>
      <c s="216">
        <f t="shared" si="716"/>
        <v>0</v>
      </c>
      <c s="219">
        <f t="shared" si="716"/>
        <v>0</v>
      </c>
      <c s="45"/>
      <c s="32"/>
      <c s="32"/>
    </row>
    <row r="1498" spans="1:22" s="33" customFormat="1" ht="13.5" hidden="1">
      <c r="A1498" s="292" t="s">
        <v>851</v>
      </c>
      <c s="36" t="s">
        <v>1025</v>
      </c>
      <c s="36" t="s">
        <v>429</v>
      </c>
      <c s="36" t="s">
        <v>423</v>
      </c>
      <c s="81" t="s">
        <v>20</v>
      </c>
      <c s="42" t="s">
        <v>852</v>
      </c>
      <c s="39"/>
      <c s="35"/>
      <c s="35">
        <f>G1498+H1498</f>
        <v>0</v>
      </c>
      <c s="170"/>
      <c s="218">
        <f>I1498+J1498</f>
        <v>0</v>
      </c>
      <c s="216"/>
      <c s="216">
        <f>K1498+L1498</f>
        <v>0</v>
      </c>
      <c s="216"/>
      <c s="219">
        <f>K1498+N1498</f>
        <v>0</v>
      </c>
      <c s="216"/>
      <c s="219">
        <f>M1498+P1498</f>
        <v>0</v>
      </c>
      <c s="216"/>
      <c s="219">
        <f>O1498+R1498</f>
        <v>0</v>
      </c>
      <c s="45"/>
      <c s="32"/>
      <c s="32"/>
    </row>
    <row r="1499" spans="1:22" s="33" customFormat="1" ht="16.5" hidden="1">
      <c r="A1499" s="432" t="s">
        <v>464</v>
      </c>
      <c s="458"/>
      <c s="458"/>
      <c s="458"/>
      <c s="458"/>
      <c s="459"/>
      <c s="66">
        <f t="shared" si="717" ref="G1499:S1500">G1500</f>
        <v>0</v>
      </c>
      <c s="67">
        <f t="shared" si="717"/>
        <v>0</v>
      </c>
      <c s="67">
        <f t="shared" si="717"/>
        <v>0</v>
      </c>
      <c s="180">
        <f t="shared" si="717"/>
        <v>0</v>
      </c>
      <c s="242">
        <f t="shared" si="717"/>
        <v>0</v>
      </c>
      <c s="241">
        <f t="shared" si="717"/>
        <v>0</v>
      </c>
      <c s="241">
        <f t="shared" si="717"/>
        <v>0</v>
      </c>
      <c s="241">
        <f t="shared" si="717"/>
        <v>0</v>
      </c>
      <c s="243">
        <f t="shared" si="717"/>
        <v>0</v>
      </c>
      <c s="241">
        <f t="shared" si="717"/>
        <v>0</v>
      </c>
      <c s="243">
        <f t="shared" si="717"/>
        <v>0</v>
      </c>
      <c s="241">
        <f t="shared" si="717"/>
        <v>0</v>
      </c>
      <c s="243">
        <f t="shared" si="717"/>
        <v>0</v>
      </c>
      <c s="45"/>
      <c s="32"/>
      <c s="32"/>
    </row>
    <row r="1500" spans="1:22" s="33" customFormat="1" ht="13.5" hidden="1">
      <c r="A1500" s="291" t="s">
        <v>465</v>
      </c>
      <c s="84">
        <v>188</v>
      </c>
      <c s="34" t="s">
        <v>419</v>
      </c>
      <c s="34"/>
      <c s="34"/>
      <c s="38"/>
      <c s="39">
        <f t="shared" si="717"/>
        <v>0</v>
      </c>
      <c s="35">
        <f t="shared" si="717"/>
        <v>0</v>
      </c>
      <c s="35">
        <f t="shared" si="717"/>
        <v>0</v>
      </c>
      <c s="170">
        <f t="shared" si="717"/>
        <v>0</v>
      </c>
      <c s="218">
        <f t="shared" si="717"/>
        <v>0</v>
      </c>
      <c s="216">
        <f t="shared" si="717"/>
        <v>0</v>
      </c>
      <c s="216">
        <f t="shared" si="717"/>
        <v>0</v>
      </c>
      <c s="216">
        <f t="shared" si="717"/>
        <v>0</v>
      </c>
      <c s="219">
        <f t="shared" si="717"/>
        <v>0</v>
      </c>
      <c s="216">
        <f t="shared" si="717"/>
        <v>0</v>
      </c>
      <c s="219">
        <f t="shared" si="717"/>
        <v>0</v>
      </c>
      <c s="216">
        <f t="shared" si="717"/>
        <v>0</v>
      </c>
      <c s="219">
        <f t="shared" si="717"/>
        <v>0</v>
      </c>
      <c s="45"/>
      <c s="32"/>
      <c s="32"/>
    </row>
    <row r="1501" spans="1:22" s="33" customFormat="1" ht="13.5" hidden="1">
      <c r="A1501" s="291" t="s">
        <v>434</v>
      </c>
      <c s="84">
        <v>188</v>
      </c>
      <c s="34" t="s">
        <v>419</v>
      </c>
      <c s="34" t="s">
        <v>417</v>
      </c>
      <c s="34"/>
      <c s="38"/>
      <c s="39">
        <f t="shared" si="718" ref="G1501:O1501">G1503+G1505+G1509+G1516+G1518</f>
        <v>0</v>
      </c>
      <c s="35">
        <f t="shared" si="718"/>
        <v>0</v>
      </c>
      <c s="35">
        <f t="shared" si="718"/>
        <v>0</v>
      </c>
      <c s="170">
        <f t="shared" si="718"/>
        <v>0</v>
      </c>
      <c s="218">
        <f t="shared" si="718"/>
        <v>0</v>
      </c>
      <c s="216">
        <f>L1503+L1505+L1509+L1516+L1518</f>
        <v>0</v>
      </c>
      <c s="216">
        <f>M1503+M1505+M1509+M1516+M1518</f>
        <v>0</v>
      </c>
      <c s="216">
        <f t="shared" si="718"/>
        <v>0</v>
      </c>
      <c s="219">
        <f t="shared" si="718"/>
        <v>0</v>
      </c>
      <c s="216">
        <f>P1503+P1505+P1509+P1516+P1518</f>
        <v>0</v>
      </c>
      <c s="219">
        <f>Q1503+Q1505+Q1509+Q1516+Q1518</f>
        <v>0</v>
      </c>
      <c s="216">
        <f>R1503+R1505+R1509+R1516+R1518</f>
        <v>0</v>
      </c>
      <c s="219">
        <f>S1503+S1505+S1509+S1516+S1518</f>
        <v>0</v>
      </c>
      <c s="45"/>
      <c s="32"/>
      <c s="32"/>
    </row>
    <row r="1502" spans="1:22" s="33" customFormat="1" ht="13.5" hidden="1">
      <c r="A1502" s="292" t="s">
        <v>466</v>
      </c>
      <c s="81">
        <v>188</v>
      </c>
      <c s="36" t="s">
        <v>419</v>
      </c>
      <c s="36" t="s">
        <v>417</v>
      </c>
      <c s="36" t="s">
        <v>467</v>
      </c>
      <c s="42"/>
      <c s="39">
        <f t="shared" si="719" ref="G1502:O1502">G1503+G1505+G1509+G1516</f>
        <v>0</v>
      </c>
      <c s="35">
        <f t="shared" si="719"/>
        <v>0</v>
      </c>
      <c s="35">
        <f t="shared" si="719"/>
        <v>0</v>
      </c>
      <c s="170">
        <f t="shared" si="719"/>
        <v>0</v>
      </c>
      <c s="218">
        <f t="shared" si="719"/>
        <v>0</v>
      </c>
      <c s="216">
        <f>L1503+L1505+L1509+L1516</f>
        <v>0</v>
      </c>
      <c s="216">
        <f>M1503+M1505+M1509+M1516</f>
        <v>0</v>
      </c>
      <c s="216">
        <f t="shared" si="719"/>
        <v>0</v>
      </c>
      <c s="219">
        <f t="shared" si="719"/>
        <v>0</v>
      </c>
      <c s="216">
        <f>P1503+P1505+P1509+P1516</f>
        <v>0</v>
      </c>
      <c s="219">
        <f>Q1503+Q1505+Q1509+Q1516</f>
        <v>0</v>
      </c>
      <c s="216">
        <f>R1503+R1505+R1509+R1516</f>
        <v>0</v>
      </c>
      <c s="219">
        <f>S1503+S1505+S1509+S1516</f>
        <v>0</v>
      </c>
      <c s="45"/>
      <c s="32"/>
      <c s="32"/>
    </row>
    <row r="1503" spans="1:22" s="33" customFormat="1" ht="13.5" hidden="1">
      <c r="A1503" s="292" t="s">
        <v>468</v>
      </c>
      <c s="81">
        <v>188</v>
      </c>
      <c s="36" t="s">
        <v>419</v>
      </c>
      <c s="36" t="s">
        <v>417</v>
      </c>
      <c s="36" t="s">
        <v>469</v>
      </c>
      <c s="42"/>
      <c s="39">
        <f t="shared" si="720" ref="G1503:S1503">G1504</f>
        <v>0</v>
      </c>
      <c s="35">
        <f t="shared" si="720"/>
        <v>0</v>
      </c>
      <c s="35">
        <f t="shared" si="720"/>
        <v>0</v>
      </c>
      <c s="170">
        <f t="shared" si="720"/>
        <v>0</v>
      </c>
      <c s="218">
        <f t="shared" si="720"/>
        <v>0</v>
      </c>
      <c s="216">
        <f t="shared" si="720"/>
        <v>0</v>
      </c>
      <c s="216">
        <f t="shared" si="720"/>
        <v>0</v>
      </c>
      <c s="216">
        <f t="shared" si="720"/>
        <v>0</v>
      </c>
      <c s="219">
        <f t="shared" si="720"/>
        <v>0</v>
      </c>
      <c s="216">
        <f t="shared" si="720"/>
        <v>0</v>
      </c>
      <c s="219">
        <f t="shared" si="720"/>
        <v>0</v>
      </c>
      <c s="216">
        <f t="shared" si="720"/>
        <v>0</v>
      </c>
      <c s="219">
        <f t="shared" si="720"/>
        <v>0</v>
      </c>
      <c s="45"/>
      <c s="32"/>
      <c s="32"/>
    </row>
    <row r="1504" spans="1:22" s="33" customFormat="1" ht="26.25" hidden="1">
      <c r="A1504" s="292" t="s">
        <v>470</v>
      </c>
      <c s="81">
        <v>188</v>
      </c>
      <c s="36" t="s">
        <v>419</v>
      </c>
      <c s="36" t="s">
        <v>417</v>
      </c>
      <c s="36" t="s">
        <v>469</v>
      </c>
      <c s="42" t="s">
        <v>471</v>
      </c>
      <c s="39"/>
      <c s="35"/>
      <c s="35">
        <f>G1504+H1504</f>
        <v>0</v>
      </c>
      <c s="170"/>
      <c s="218">
        <f>I1504+J1504</f>
        <v>0</v>
      </c>
      <c s="216"/>
      <c s="216">
        <f>K1504+L1504</f>
        <v>0</v>
      </c>
      <c s="216"/>
      <c s="219">
        <f>K1504+N1504</f>
        <v>0</v>
      </c>
      <c s="216"/>
      <c s="219">
        <f>M1504+P1504</f>
        <v>0</v>
      </c>
      <c s="216"/>
      <c s="219">
        <f>O1504+R1504</f>
        <v>0</v>
      </c>
      <c s="45"/>
      <c s="32"/>
      <c s="32"/>
    </row>
    <row r="1505" spans="1:22" s="33" customFormat="1" ht="42" customHeight="1" hidden="1">
      <c r="A1505" s="292" t="s">
        <v>472</v>
      </c>
      <c s="81">
        <v>188</v>
      </c>
      <c s="36" t="s">
        <v>419</v>
      </c>
      <c s="36" t="s">
        <v>417</v>
      </c>
      <c s="36" t="s">
        <v>473</v>
      </c>
      <c s="42"/>
      <c s="39">
        <f t="shared" si="721" ref="G1505:O1505">G1506+G1507</f>
        <v>0</v>
      </c>
      <c s="35">
        <f t="shared" si="721"/>
        <v>0</v>
      </c>
      <c s="35">
        <f t="shared" si="721"/>
        <v>0</v>
      </c>
      <c s="170">
        <f t="shared" si="721"/>
        <v>0</v>
      </c>
      <c s="218">
        <f t="shared" si="721"/>
        <v>0</v>
      </c>
      <c s="216">
        <f>L1506+L1507</f>
        <v>0</v>
      </c>
      <c s="216">
        <f>M1506+M1507</f>
        <v>0</v>
      </c>
      <c s="216">
        <f t="shared" si="721"/>
        <v>0</v>
      </c>
      <c s="219">
        <f t="shared" si="721"/>
        <v>0</v>
      </c>
      <c s="216">
        <f>P1506+P1507</f>
        <v>0</v>
      </c>
      <c s="219">
        <f>Q1506+Q1507</f>
        <v>0</v>
      </c>
      <c s="216">
        <f>R1506+R1507</f>
        <v>0</v>
      </c>
      <c s="219">
        <f>S1506+S1507</f>
        <v>0</v>
      </c>
      <c s="45"/>
      <c s="32"/>
      <c s="32"/>
    </row>
    <row r="1506" spans="1:22" s="33" customFormat="1" ht="26.25" hidden="1">
      <c r="A1506" s="292" t="s">
        <v>470</v>
      </c>
      <c s="81">
        <v>188</v>
      </c>
      <c s="36" t="s">
        <v>419</v>
      </c>
      <c s="36" t="s">
        <v>417</v>
      </c>
      <c s="36" t="s">
        <v>473</v>
      </c>
      <c s="42" t="s">
        <v>471</v>
      </c>
      <c s="39"/>
      <c s="35"/>
      <c s="35">
        <f>G1506+H1506</f>
        <v>0</v>
      </c>
      <c s="170"/>
      <c s="218">
        <f>I1506+J1506</f>
        <v>0</v>
      </c>
      <c s="216"/>
      <c s="216">
        <f>K1506+L1506</f>
        <v>0</v>
      </c>
      <c s="216"/>
      <c s="219">
        <f>K1506+N1506</f>
        <v>0</v>
      </c>
      <c s="216"/>
      <c s="219">
        <f>M1506+P1506</f>
        <v>0</v>
      </c>
      <c s="216"/>
      <c s="219">
        <f>O1506+R1506</f>
        <v>0</v>
      </c>
      <c s="45"/>
      <c s="32"/>
      <c s="32"/>
    </row>
    <row r="1507" spans="1:22" s="33" customFormat="1" ht="39" hidden="1">
      <c r="A1507" s="292" t="s">
        <v>740</v>
      </c>
      <c s="81">
        <v>188</v>
      </c>
      <c s="36" t="s">
        <v>419</v>
      </c>
      <c s="36" t="s">
        <v>417</v>
      </c>
      <c s="36" t="s">
        <v>741</v>
      </c>
      <c s="42"/>
      <c s="39">
        <f t="shared" si="722" ref="G1507:S1507">G1508</f>
        <v>0</v>
      </c>
      <c s="35">
        <f t="shared" si="722"/>
        <v>0</v>
      </c>
      <c s="35">
        <f t="shared" si="722"/>
        <v>0</v>
      </c>
      <c s="170">
        <f t="shared" si="722"/>
        <v>0</v>
      </c>
      <c s="218">
        <f t="shared" si="722"/>
        <v>0</v>
      </c>
      <c s="216">
        <f t="shared" si="722"/>
        <v>0</v>
      </c>
      <c s="216">
        <f t="shared" si="722"/>
        <v>0</v>
      </c>
      <c s="216">
        <f t="shared" si="722"/>
        <v>0</v>
      </c>
      <c s="219">
        <f t="shared" si="722"/>
        <v>0</v>
      </c>
      <c s="216">
        <f t="shared" si="722"/>
        <v>0</v>
      </c>
      <c s="219">
        <f t="shared" si="722"/>
        <v>0</v>
      </c>
      <c s="216">
        <f t="shared" si="722"/>
        <v>0</v>
      </c>
      <c s="219">
        <f t="shared" si="722"/>
        <v>0</v>
      </c>
      <c s="45"/>
      <c s="32"/>
      <c s="32"/>
    </row>
    <row r="1508" spans="1:22" s="33" customFormat="1" ht="26.25" hidden="1">
      <c r="A1508" s="292" t="s">
        <v>470</v>
      </c>
      <c s="81">
        <v>188</v>
      </c>
      <c s="36" t="s">
        <v>419</v>
      </c>
      <c s="36" t="s">
        <v>417</v>
      </c>
      <c s="36" t="s">
        <v>741</v>
      </c>
      <c s="42" t="s">
        <v>471</v>
      </c>
      <c s="39"/>
      <c s="35"/>
      <c s="35">
        <f>G1508+H1508</f>
        <v>0</v>
      </c>
      <c s="170"/>
      <c s="218">
        <f>I1508+J1508</f>
        <v>0</v>
      </c>
      <c s="216"/>
      <c s="216">
        <f>K1508+L1508</f>
        <v>0</v>
      </c>
      <c s="216"/>
      <c s="219">
        <f>K1508+N1508</f>
        <v>0</v>
      </c>
      <c s="216"/>
      <c s="219">
        <f>M1508+P1508</f>
        <v>0</v>
      </c>
      <c s="216"/>
      <c s="219">
        <f>O1508+R1508</f>
        <v>0</v>
      </c>
      <c s="45"/>
      <c s="32"/>
      <c s="32"/>
    </row>
    <row r="1509" spans="1:22" s="33" customFormat="1" ht="13.5" hidden="1">
      <c r="A1509" s="292" t="s">
        <v>742</v>
      </c>
      <c s="81">
        <v>188</v>
      </c>
      <c s="36" t="s">
        <v>419</v>
      </c>
      <c s="36" t="s">
        <v>417</v>
      </c>
      <c s="36" t="s">
        <v>743</v>
      </c>
      <c s="42"/>
      <c s="39">
        <f t="shared" si="723" ref="G1509:O1509">G1510+G1514+G1512</f>
        <v>0</v>
      </c>
      <c s="35">
        <f t="shared" si="723"/>
        <v>0</v>
      </c>
      <c s="35">
        <f t="shared" si="723"/>
        <v>0</v>
      </c>
      <c s="170">
        <f t="shared" si="723"/>
        <v>0</v>
      </c>
      <c s="218">
        <f t="shared" si="723"/>
        <v>0</v>
      </c>
      <c s="216">
        <f>L1510+L1514+L1512</f>
        <v>0</v>
      </c>
      <c s="216">
        <f>M1510+M1514+M1512</f>
        <v>0</v>
      </c>
      <c s="216">
        <f t="shared" si="723"/>
        <v>0</v>
      </c>
      <c s="219">
        <f t="shared" si="723"/>
        <v>0</v>
      </c>
      <c s="216">
        <f>P1510+P1514+P1512</f>
        <v>0</v>
      </c>
      <c s="219">
        <f>Q1510+Q1514+Q1512</f>
        <v>0</v>
      </c>
      <c s="216">
        <f>R1510+R1514+R1512</f>
        <v>0</v>
      </c>
      <c s="219">
        <f>S1510+S1514+S1512</f>
        <v>0</v>
      </c>
      <c s="45"/>
      <c s="32"/>
      <c s="32"/>
    </row>
    <row r="1510" spans="1:22" s="33" customFormat="1" ht="13.5" hidden="1">
      <c r="A1510" s="292" t="s">
        <v>744</v>
      </c>
      <c s="81">
        <v>188</v>
      </c>
      <c s="36" t="s">
        <v>419</v>
      </c>
      <c s="36" t="s">
        <v>417</v>
      </c>
      <c s="36" t="s">
        <v>745</v>
      </c>
      <c s="42"/>
      <c s="39">
        <f t="shared" si="724" ref="G1510:S1510">G1511</f>
        <v>0</v>
      </c>
      <c s="35">
        <f t="shared" si="724"/>
        <v>0</v>
      </c>
      <c s="35">
        <f t="shared" si="724"/>
        <v>0</v>
      </c>
      <c s="170">
        <f t="shared" si="724"/>
        <v>0</v>
      </c>
      <c s="218">
        <f t="shared" si="724"/>
        <v>0</v>
      </c>
      <c s="216">
        <f t="shared" si="724"/>
        <v>0</v>
      </c>
      <c s="216">
        <f t="shared" si="724"/>
        <v>0</v>
      </c>
      <c s="216">
        <f t="shared" si="724"/>
        <v>0</v>
      </c>
      <c s="219">
        <f t="shared" si="724"/>
        <v>0</v>
      </c>
      <c s="216">
        <f t="shared" si="724"/>
        <v>0</v>
      </c>
      <c s="219">
        <f t="shared" si="724"/>
        <v>0</v>
      </c>
      <c s="216">
        <f t="shared" si="724"/>
        <v>0</v>
      </c>
      <c s="219">
        <f t="shared" si="724"/>
        <v>0</v>
      </c>
      <c s="45"/>
      <c s="32"/>
      <c s="32"/>
    </row>
    <row r="1511" spans="1:22" s="33" customFormat="1" ht="26.25" hidden="1">
      <c r="A1511" s="292" t="s">
        <v>470</v>
      </c>
      <c s="81">
        <v>188</v>
      </c>
      <c s="36" t="s">
        <v>419</v>
      </c>
      <c s="36" t="s">
        <v>417</v>
      </c>
      <c s="36" t="s">
        <v>745</v>
      </c>
      <c s="42" t="s">
        <v>471</v>
      </c>
      <c s="39"/>
      <c s="35"/>
      <c s="35">
        <f>G1511+H1511</f>
        <v>0</v>
      </c>
      <c s="170"/>
      <c s="218">
        <f>I1511+J1511</f>
        <v>0</v>
      </c>
      <c s="216"/>
      <c s="216">
        <f>K1511+L1511</f>
        <v>0</v>
      </c>
      <c s="216"/>
      <c s="219">
        <f>K1511+N1511</f>
        <v>0</v>
      </c>
      <c s="216"/>
      <c s="219">
        <f>M1511+P1511</f>
        <v>0</v>
      </c>
      <c s="216"/>
      <c s="219">
        <f>O1511+R1511</f>
        <v>0</v>
      </c>
      <c s="45"/>
      <c s="32"/>
      <c s="32"/>
    </row>
    <row r="1512" spans="1:22" s="33" customFormat="1" ht="13.5" hidden="1">
      <c r="A1512" s="292" t="s">
        <v>746</v>
      </c>
      <c s="81">
        <v>188</v>
      </c>
      <c s="36" t="s">
        <v>419</v>
      </c>
      <c s="36" t="s">
        <v>417</v>
      </c>
      <c s="36" t="s">
        <v>747</v>
      </c>
      <c s="42"/>
      <c s="39">
        <f t="shared" si="725" ref="G1512:S1512">G1513</f>
        <v>0</v>
      </c>
      <c s="35">
        <f t="shared" si="725"/>
        <v>0</v>
      </c>
      <c s="35">
        <f t="shared" si="725"/>
        <v>0</v>
      </c>
      <c s="170">
        <f t="shared" si="725"/>
        <v>0</v>
      </c>
      <c s="218">
        <f t="shared" si="725"/>
        <v>0</v>
      </c>
      <c s="216">
        <f t="shared" si="725"/>
        <v>0</v>
      </c>
      <c s="216">
        <f t="shared" si="725"/>
        <v>0</v>
      </c>
      <c s="216">
        <f t="shared" si="725"/>
        <v>0</v>
      </c>
      <c s="219">
        <f t="shared" si="725"/>
        <v>0</v>
      </c>
      <c s="216">
        <f t="shared" si="725"/>
        <v>0</v>
      </c>
      <c s="219">
        <f t="shared" si="725"/>
        <v>0</v>
      </c>
      <c s="216">
        <f t="shared" si="725"/>
        <v>0</v>
      </c>
      <c s="219">
        <f t="shared" si="725"/>
        <v>0</v>
      </c>
      <c s="45"/>
      <c s="32"/>
      <c s="32"/>
    </row>
    <row r="1513" spans="1:22" s="33" customFormat="1" ht="26.25" hidden="1">
      <c r="A1513" s="292" t="s">
        <v>470</v>
      </c>
      <c s="81">
        <v>188</v>
      </c>
      <c s="36" t="s">
        <v>419</v>
      </c>
      <c s="36" t="s">
        <v>417</v>
      </c>
      <c s="36" t="s">
        <v>747</v>
      </c>
      <c s="42" t="s">
        <v>471</v>
      </c>
      <c s="39"/>
      <c s="35"/>
      <c s="35">
        <f>G1513+H1513</f>
        <v>0</v>
      </c>
      <c s="170"/>
      <c s="218">
        <f>I1513+J1513</f>
        <v>0</v>
      </c>
      <c s="216"/>
      <c s="216">
        <f>K1513+L1513</f>
        <v>0</v>
      </c>
      <c s="216"/>
      <c s="219">
        <f>K1513+N1513</f>
        <v>0</v>
      </c>
      <c s="216"/>
      <c s="219">
        <f>M1513+P1513</f>
        <v>0</v>
      </c>
      <c s="216"/>
      <c s="219">
        <f>O1513+R1513</f>
        <v>0</v>
      </c>
      <c s="45"/>
      <c s="32"/>
      <c s="32"/>
    </row>
    <row r="1514" spans="1:22" s="33" customFormat="1" ht="13.5" hidden="1">
      <c r="A1514" s="292" t="s">
        <v>748</v>
      </c>
      <c s="81">
        <v>188</v>
      </c>
      <c s="36" t="s">
        <v>419</v>
      </c>
      <c s="36" t="s">
        <v>417</v>
      </c>
      <c s="36" t="s">
        <v>749</v>
      </c>
      <c s="42"/>
      <c s="39">
        <f t="shared" si="726" ref="G1514:S1514">G1515</f>
        <v>0</v>
      </c>
      <c s="35">
        <f t="shared" si="726"/>
        <v>0</v>
      </c>
      <c s="35">
        <f t="shared" si="726"/>
        <v>0</v>
      </c>
      <c s="170">
        <f t="shared" si="726"/>
        <v>0</v>
      </c>
      <c s="218">
        <f t="shared" si="726"/>
        <v>0</v>
      </c>
      <c s="216">
        <f t="shared" si="726"/>
        <v>0</v>
      </c>
      <c s="216">
        <f t="shared" si="726"/>
        <v>0</v>
      </c>
      <c s="216">
        <f t="shared" si="726"/>
        <v>0</v>
      </c>
      <c s="219">
        <f t="shared" si="726"/>
        <v>0</v>
      </c>
      <c s="216">
        <f t="shared" si="726"/>
        <v>0</v>
      </c>
      <c s="219">
        <f t="shared" si="726"/>
        <v>0</v>
      </c>
      <c s="216">
        <f t="shared" si="726"/>
        <v>0</v>
      </c>
      <c s="219">
        <f t="shared" si="726"/>
        <v>0</v>
      </c>
      <c s="45"/>
      <c s="32"/>
      <c s="32"/>
    </row>
    <row r="1515" spans="1:22" s="33" customFormat="1" ht="26.25" hidden="1">
      <c r="A1515" s="292" t="s">
        <v>470</v>
      </c>
      <c s="81">
        <v>188</v>
      </c>
      <c s="36" t="s">
        <v>419</v>
      </c>
      <c s="36" t="s">
        <v>417</v>
      </c>
      <c s="36" t="s">
        <v>749</v>
      </c>
      <c s="42" t="s">
        <v>471</v>
      </c>
      <c s="39"/>
      <c s="35"/>
      <c s="35">
        <f>G1515+H1515</f>
        <v>0</v>
      </c>
      <c s="170"/>
      <c s="218">
        <f>I1515+J1515</f>
        <v>0</v>
      </c>
      <c s="216"/>
      <c s="216">
        <f>K1515+L1515</f>
        <v>0</v>
      </c>
      <c s="216"/>
      <c s="219">
        <f>K1515+N1515</f>
        <v>0</v>
      </c>
      <c s="216"/>
      <c s="219">
        <f>M1515+P1515</f>
        <v>0</v>
      </c>
      <c s="216"/>
      <c s="219">
        <f>O1515+R1515</f>
        <v>0</v>
      </c>
      <c s="45"/>
      <c s="32"/>
      <c s="32"/>
    </row>
    <row r="1516" spans="1:22" s="33" customFormat="1" ht="26.25" hidden="1">
      <c r="A1516" s="292" t="s">
        <v>750</v>
      </c>
      <c s="81">
        <v>188</v>
      </c>
      <c s="36" t="s">
        <v>419</v>
      </c>
      <c s="36" t="s">
        <v>417</v>
      </c>
      <c s="36" t="s">
        <v>751</v>
      </c>
      <c s="42"/>
      <c s="39">
        <f t="shared" si="727" ref="G1516:S1516">G1517</f>
        <v>0</v>
      </c>
      <c s="35">
        <f t="shared" si="727"/>
        <v>0</v>
      </c>
      <c s="35">
        <f t="shared" si="727"/>
        <v>0</v>
      </c>
      <c s="170">
        <f t="shared" si="727"/>
        <v>0</v>
      </c>
      <c s="218">
        <f t="shared" si="727"/>
        <v>0</v>
      </c>
      <c s="216">
        <f t="shared" si="727"/>
        <v>0</v>
      </c>
      <c s="216">
        <f t="shared" si="727"/>
        <v>0</v>
      </c>
      <c s="216">
        <f t="shared" si="727"/>
        <v>0</v>
      </c>
      <c s="219">
        <f t="shared" si="727"/>
        <v>0</v>
      </c>
      <c s="216">
        <f t="shared" si="727"/>
        <v>0</v>
      </c>
      <c s="219">
        <f t="shared" si="727"/>
        <v>0</v>
      </c>
      <c s="216">
        <f t="shared" si="727"/>
        <v>0</v>
      </c>
      <c s="219">
        <f t="shared" si="727"/>
        <v>0</v>
      </c>
      <c s="45"/>
      <c s="32"/>
      <c s="32"/>
    </row>
    <row r="1517" spans="1:22" s="33" customFormat="1" ht="13.5" hidden="1">
      <c r="A1517" s="292" t="s">
        <v>652</v>
      </c>
      <c s="81">
        <v>188</v>
      </c>
      <c s="36" t="s">
        <v>419</v>
      </c>
      <c s="36" t="s">
        <v>417</v>
      </c>
      <c s="36" t="s">
        <v>751</v>
      </c>
      <c s="42" t="s">
        <v>653</v>
      </c>
      <c s="39"/>
      <c s="35"/>
      <c s="35">
        <f>G1517+H1517</f>
        <v>0</v>
      </c>
      <c s="170"/>
      <c s="218">
        <f>I1517+J1517</f>
        <v>0</v>
      </c>
      <c s="216"/>
      <c s="216">
        <f>K1517+L1517</f>
        <v>0</v>
      </c>
      <c s="216"/>
      <c s="219">
        <f>K1517+N1517</f>
        <v>0</v>
      </c>
      <c s="216"/>
      <c s="219">
        <f>M1517+P1517</f>
        <v>0</v>
      </c>
      <c s="216"/>
      <c s="219">
        <f>O1517+R1517</f>
        <v>0</v>
      </c>
      <c s="45"/>
      <c s="32"/>
      <c s="32"/>
    </row>
    <row r="1518" spans="1:22" s="33" customFormat="1" ht="13.5" hidden="1">
      <c r="A1518" s="292" t="s">
        <v>616</v>
      </c>
      <c s="81">
        <v>188</v>
      </c>
      <c s="36" t="s">
        <v>419</v>
      </c>
      <c s="36" t="s">
        <v>417</v>
      </c>
      <c s="36" t="s">
        <v>617</v>
      </c>
      <c s="42"/>
      <c s="44">
        <f>+G1519+G1527+G1529+G1521+G1523+G1525</f>
        <v>0</v>
      </c>
      <c s="37">
        <f t="shared" si="728" ref="H1518:O1518">H1519+H1527+H1529+H1521+H1523+H1525</f>
        <v>0</v>
      </c>
      <c s="37">
        <f t="shared" si="728"/>
        <v>0</v>
      </c>
      <c s="173">
        <f t="shared" si="728"/>
        <v>0</v>
      </c>
      <c s="222">
        <f t="shared" si="728"/>
        <v>0</v>
      </c>
      <c s="220">
        <f>L1519+L1527+L1529+L1521+L1523+L1525</f>
        <v>0</v>
      </c>
      <c s="220">
        <f>M1519+M1527+M1529+M1521+M1523+M1525</f>
        <v>0</v>
      </c>
      <c s="220">
        <f t="shared" si="728"/>
        <v>0</v>
      </c>
      <c s="223">
        <f t="shared" si="728"/>
        <v>0</v>
      </c>
      <c s="220">
        <f>P1519+P1527+P1529+P1521+P1523+P1525</f>
        <v>0</v>
      </c>
      <c s="223">
        <f>Q1519+Q1527+Q1529+Q1521+Q1523+Q1525</f>
        <v>0</v>
      </c>
      <c s="220">
        <f>R1519+R1527+R1529+R1521+R1523+R1525</f>
        <v>0</v>
      </c>
      <c s="223">
        <f>S1519+S1527+S1529+S1521+S1523+S1525</f>
        <v>0</v>
      </c>
      <c s="45"/>
      <c s="32"/>
      <c s="32"/>
    </row>
    <row r="1519" spans="1:22" s="33" customFormat="1" ht="26.25" hidden="1">
      <c r="A1519" s="292" t="s">
        <v>158</v>
      </c>
      <c s="81">
        <v>188</v>
      </c>
      <c s="36" t="s">
        <v>419</v>
      </c>
      <c s="36" t="s">
        <v>417</v>
      </c>
      <c s="87" t="s">
        <v>159</v>
      </c>
      <c s="42"/>
      <c s="100">
        <f t="shared" si="729" ref="G1519:S1519">G1520</f>
        <v>0</v>
      </c>
      <c s="101">
        <f t="shared" si="729"/>
        <v>0</v>
      </c>
      <c s="101">
        <f t="shared" si="729"/>
        <v>0</v>
      </c>
      <c s="192">
        <f t="shared" si="729"/>
        <v>0</v>
      </c>
      <c s="222">
        <f t="shared" si="729"/>
        <v>0</v>
      </c>
      <c s="220">
        <f t="shared" si="729"/>
        <v>0</v>
      </c>
      <c s="220">
        <f t="shared" si="729"/>
        <v>0</v>
      </c>
      <c s="220">
        <f t="shared" si="729"/>
        <v>0</v>
      </c>
      <c s="223">
        <f t="shared" si="729"/>
        <v>0</v>
      </c>
      <c s="220">
        <f t="shared" si="729"/>
        <v>0</v>
      </c>
      <c s="223">
        <f t="shared" si="729"/>
        <v>0</v>
      </c>
      <c s="220">
        <f t="shared" si="729"/>
        <v>0</v>
      </c>
      <c s="223">
        <f t="shared" si="729"/>
        <v>0</v>
      </c>
      <c s="45"/>
      <c s="32"/>
      <c s="32"/>
    </row>
    <row r="1520" spans="1:22" s="33" customFormat="1" ht="26.25" hidden="1">
      <c r="A1520" s="292" t="s">
        <v>470</v>
      </c>
      <c s="81">
        <v>188</v>
      </c>
      <c s="36" t="s">
        <v>419</v>
      </c>
      <c s="36" t="s">
        <v>417</v>
      </c>
      <c s="87" t="s">
        <v>159</v>
      </c>
      <c s="42" t="s">
        <v>471</v>
      </c>
      <c s="39"/>
      <c s="35"/>
      <c s="35">
        <f>G1520+H1520</f>
        <v>0</v>
      </c>
      <c s="170"/>
      <c s="218">
        <f>I1520+J1520</f>
        <v>0</v>
      </c>
      <c s="216"/>
      <c s="216">
        <f>K1520+L1520</f>
        <v>0</v>
      </c>
      <c s="216"/>
      <c s="219">
        <f>K1520+N1520</f>
        <v>0</v>
      </c>
      <c s="216"/>
      <c s="219">
        <f>M1520+P1520</f>
        <v>0</v>
      </c>
      <c s="216"/>
      <c s="219">
        <f>O1520+R1520</f>
        <v>0</v>
      </c>
      <c s="45"/>
      <c s="32"/>
      <c s="32"/>
    </row>
    <row r="1521" spans="1:22" s="33" customFormat="1" ht="39" hidden="1">
      <c r="A1521" s="292" t="s">
        <v>752</v>
      </c>
      <c s="81">
        <v>188</v>
      </c>
      <c s="36" t="s">
        <v>419</v>
      </c>
      <c s="36" t="s">
        <v>417</v>
      </c>
      <c s="87" t="s">
        <v>753</v>
      </c>
      <c s="42"/>
      <c s="44">
        <f t="shared" si="730" ref="G1521:S1521">G1522</f>
        <v>0</v>
      </c>
      <c s="37">
        <f t="shared" si="730"/>
        <v>0</v>
      </c>
      <c s="37">
        <f t="shared" si="730"/>
        <v>0</v>
      </c>
      <c s="173">
        <f t="shared" si="730"/>
        <v>0</v>
      </c>
      <c s="222">
        <f t="shared" si="730"/>
        <v>0</v>
      </c>
      <c s="220">
        <f t="shared" si="730"/>
        <v>0</v>
      </c>
      <c s="220">
        <f t="shared" si="730"/>
        <v>0</v>
      </c>
      <c s="220">
        <f t="shared" si="730"/>
        <v>0</v>
      </c>
      <c s="223">
        <f t="shared" si="730"/>
        <v>0</v>
      </c>
      <c s="220">
        <f t="shared" si="730"/>
        <v>0</v>
      </c>
      <c s="223">
        <f t="shared" si="730"/>
        <v>0</v>
      </c>
      <c s="220">
        <f t="shared" si="730"/>
        <v>0</v>
      </c>
      <c s="223">
        <f t="shared" si="730"/>
        <v>0</v>
      </c>
      <c s="45"/>
      <c s="32"/>
      <c s="32"/>
    </row>
    <row r="1522" spans="1:22" s="33" customFormat="1" ht="26.25" hidden="1">
      <c r="A1522" s="292" t="s">
        <v>470</v>
      </c>
      <c s="81">
        <v>188</v>
      </c>
      <c s="36" t="s">
        <v>419</v>
      </c>
      <c s="36" t="s">
        <v>417</v>
      </c>
      <c s="87" t="s">
        <v>753</v>
      </c>
      <c s="42" t="s">
        <v>471</v>
      </c>
      <c s="102"/>
      <c s="103"/>
      <c s="35">
        <f>G1522+H1522</f>
        <v>0</v>
      </c>
      <c s="193"/>
      <c s="218">
        <f>I1522+J1522</f>
        <v>0</v>
      </c>
      <c s="252"/>
      <c s="216">
        <f>K1522+L1522</f>
        <v>0</v>
      </c>
      <c s="252"/>
      <c s="219">
        <f>K1522+N1522</f>
        <v>0</v>
      </c>
      <c s="252"/>
      <c s="219">
        <f>M1522+P1522</f>
        <v>0</v>
      </c>
      <c s="252"/>
      <c s="219">
        <f>O1522+R1522</f>
        <v>0</v>
      </c>
      <c s="45"/>
      <c s="32"/>
      <c s="32"/>
    </row>
    <row r="1523" spans="1:22" s="33" customFormat="1" ht="39" hidden="1">
      <c r="A1523" s="292" t="s">
        <v>754</v>
      </c>
      <c s="81">
        <v>188</v>
      </c>
      <c s="36" t="s">
        <v>419</v>
      </c>
      <c s="36" t="s">
        <v>417</v>
      </c>
      <c s="87" t="s">
        <v>755</v>
      </c>
      <c s="42"/>
      <c s="44">
        <f t="shared" si="731" ref="G1523:S1523">G1524</f>
        <v>0</v>
      </c>
      <c s="37">
        <f t="shared" si="731"/>
        <v>0</v>
      </c>
      <c s="37">
        <f t="shared" si="731"/>
        <v>0</v>
      </c>
      <c s="173">
        <f t="shared" si="731"/>
        <v>0</v>
      </c>
      <c s="222">
        <f t="shared" si="731"/>
        <v>0</v>
      </c>
      <c s="220">
        <f t="shared" si="731"/>
        <v>0</v>
      </c>
      <c s="220">
        <f t="shared" si="731"/>
        <v>0</v>
      </c>
      <c s="220">
        <f t="shared" si="731"/>
        <v>0</v>
      </c>
      <c s="223">
        <f t="shared" si="731"/>
        <v>0</v>
      </c>
      <c s="220">
        <f t="shared" si="731"/>
        <v>0</v>
      </c>
      <c s="223">
        <f t="shared" si="731"/>
        <v>0</v>
      </c>
      <c s="220">
        <f t="shared" si="731"/>
        <v>0</v>
      </c>
      <c s="223">
        <f t="shared" si="731"/>
        <v>0</v>
      </c>
      <c s="45"/>
      <c s="32"/>
      <c s="32"/>
    </row>
    <row r="1524" spans="1:22" s="33" customFormat="1" ht="26.25" hidden="1">
      <c r="A1524" s="292" t="s">
        <v>470</v>
      </c>
      <c s="81">
        <v>188</v>
      </c>
      <c s="36" t="s">
        <v>419</v>
      </c>
      <c s="36" t="s">
        <v>417</v>
      </c>
      <c s="87" t="s">
        <v>755</v>
      </c>
      <c s="42" t="s">
        <v>471</v>
      </c>
      <c s="102"/>
      <c s="103"/>
      <c s="35">
        <f>G1524+H1524</f>
        <v>0</v>
      </c>
      <c s="193"/>
      <c s="218">
        <f>I1524+J1524</f>
        <v>0</v>
      </c>
      <c s="252"/>
      <c s="216">
        <f>K1524+L1524</f>
        <v>0</v>
      </c>
      <c s="252"/>
      <c s="219">
        <f>K1524+N1524</f>
        <v>0</v>
      </c>
      <c s="252"/>
      <c s="219">
        <f>M1524+P1524</f>
        <v>0</v>
      </c>
      <c s="252"/>
      <c s="219">
        <f>O1524+R1524</f>
        <v>0</v>
      </c>
      <c s="45"/>
      <c s="32"/>
      <c s="32"/>
    </row>
    <row r="1525" spans="1:22" s="33" customFormat="1" ht="26.25" hidden="1">
      <c r="A1525" s="292" t="s">
        <v>756</v>
      </c>
      <c s="81">
        <v>188</v>
      </c>
      <c s="36" t="s">
        <v>419</v>
      </c>
      <c s="36" t="s">
        <v>417</v>
      </c>
      <c s="87" t="s">
        <v>757</v>
      </c>
      <c s="42"/>
      <c s="44">
        <f t="shared" si="732" ref="G1525:S1525">G1526</f>
        <v>0</v>
      </c>
      <c s="37">
        <f t="shared" si="732"/>
        <v>0</v>
      </c>
      <c s="37">
        <f t="shared" si="732"/>
        <v>0</v>
      </c>
      <c s="173">
        <f t="shared" si="732"/>
        <v>0</v>
      </c>
      <c s="222">
        <f t="shared" si="732"/>
        <v>0</v>
      </c>
      <c s="220">
        <f t="shared" si="732"/>
        <v>0</v>
      </c>
      <c s="220">
        <f t="shared" si="732"/>
        <v>0</v>
      </c>
      <c s="220">
        <f t="shared" si="732"/>
        <v>0</v>
      </c>
      <c s="223">
        <f t="shared" si="732"/>
        <v>0</v>
      </c>
      <c s="220">
        <f t="shared" si="732"/>
        <v>0</v>
      </c>
      <c s="223">
        <f t="shared" si="732"/>
        <v>0</v>
      </c>
      <c s="220">
        <f t="shared" si="732"/>
        <v>0</v>
      </c>
      <c s="223">
        <f t="shared" si="732"/>
        <v>0</v>
      </c>
      <c s="45"/>
      <c s="32"/>
      <c s="32"/>
    </row>
    <row r="1526" spans="1:22" s="33" customFormat="1" ht="26.25" hidden="1">
      <c r="A1526" s="292" t="s">
        <v>470</v>
      </c>
      <c s="81">
        <v>188</v>
      </c>
      <c s="36" t="s">
        <v>419</v>
      </c>
      <c s="36" t="s">
        <v>417</v>
      </c>
      <c s="87" t="s">
        <v>757</v>
      </c>
      <c s="42" t="s">
        <v>471</v>
      </c>
      <c s="102"/>
      <c s="103"/>
      <c s="35">
        <f>G1526+H1526</f>
        <v>0</v>
      </c>
      <c s="193"/>
      <c s="218">
        <f>I1526+J1526</f>
        <v>0</v>
      </c>
      <c s="252"/>
      <c s="216">
        <f>K1526+L1526</f>
        <v>0</v>
      </c>
      <c s="252"/>
      <c s="219">
        <f>K1526+N1526</f>
        <v>0</v>
      </c>
      <c s="252"/>
      <c s="219">
        <f>M1526+P1526</f>
        <v>0</v>
      </c>
      <c s="252"/>
      <c s="219">
        <f>O1526+R1526</f>
        <v>0</v>
      </c>
      <c s="45"/>
      <c s="32"/>
      <c s="32"/>
    </row>
    <row r="1527" spans="1:22" s="33" customFormat="1" ht="26.25" hidden="1">
      <c r="A1527" s="292" t="s">
        <v>758</v>
      </c>
      <c s="81">
        <v>188</v>
      </c>
      <c s="36" t="s">
        <v>419</v>
      </c>
      <c s="36" t="s">
        <v>417</v>
      </c>
      <c s="43" t="s">
        <v>759</v>
      </c>
      <c s="42"/>
      <c s="100">
        <f t="shared" si="733" ref="G1527:S1527">G1528</f>
        <v>0</v>
      </c>
      <c s="101">
        <f t="shared" si="733"/>
        <v>0</v>
      </c>
      <c s="101">
        <f t="shared" si="733"/>
        <v>0</v>
      </c>
      <c s="192">
        <f t="shared" si="733"/>
        <v>0</v>
      </c>
      <c s="222">
        <f t="shared" si="733"/>
        <v>0</v>
      </c>
      <c s="220">
        <f t="shared" si="733"/>
        <v>0</v>
      </c>
      <c s="220">
        <f t="shared" si="733"/>
        <v>0</v>
      </c>
      <c s="220">
        <f t="shared" si="733"/>
        <v>0</v>
      </c>
      <c s="223">
        <f t="shared" si="733"/>
        <v>0</v>
      </c>
      <c s="220">
        <f t="shared" si="733"/>
        <v>0</v>
      </c>
      <c s="223">
        <f t="shared" si="733"/>
        <v>0</v>
      </c>
      <c s="220">
        <f t="shared" si="733"/>
        <v>0</v>
      </c>
      <c s="223">
        <f t="shared" si="733"/>
        <v>0</v>
      </c>
      <c s="45"/>
      <c s="32"/>
      <c s="32"/>
    </row>
    <row r="1528" spans="1:22" s="33" customFormat="1" ht="26.25" hidden="1">
      <c r="A1528" s="292" t="s">
        <v>470</v>
      </c>
      <c s="81">
        <v>188</v>
      </c>
      <c s="36" t="s">
        <v>419</v>
      </c>
      <c s="36" t="s">
        <v>417</v>
      </c>
      <c s="43" t="s">
        <v>759</v>
      </c>
      <c s="42" t="s">
        <v>471</v>
      </c>
      <c s="39"/>
      <c s="35"/>
      <c s="35">
        <f>G1528+H1528</f>
        <v>0</v>
      </c>
      <c s="170"/>
      <c s="218">
        <f>I1528+J1528</f>
        <v>0</v>
      </c>
      <c s="216"/>
      <c s="216">
        <f>K1528+L1528</f>
        <v>0</v>
      </c>
      <c s="216"/>
      <c s="219">
        <f>K1528+N1528</f>
        <v>0</v>
      </c>
      <c s="216"/>
      <c s="219">
        <f>M1528+P1528</f>
        <v>0</v>
      </c>
      <c s="216"/>
      <c s="219">
        <f>O1528+R1528</f>
        <v>0</v>
      </c>
      <c s="45"/>
      <c s="32"/>
      <c s="32"/>
    </row>
    <row r="1529" spans="1:22" s="33" customFormat="1" ht="26.25" hidden="1">
      <c r="A1529" s="292" t="s">
        <v>760</v>
      </c>
      <c s="81">
        <v>188</v>
      </c>
      <c s="36" t="s">
        <v>419</v>
      </c>
      <c s="36" t="s">
        <v>417</v>
      </c>
      <c s="43" t="s">
        <v>761</v>
      </c>
      <c s="42"/>
      <c s="39">
        <f t="shared" si="734" ref="G1529:S1529">G1530</f>
        <v>0</v>
      </c>
      <c s="35">
        <f t="shared" si="734"/>
        <v>0</v>
      </c>
      <c s="35">
        <f t="shared" si="734"/>
        <v>0</v>
      </c>
      <c s="170">
        <f t="shared" si="734"/>
        <v>0</v>
      </c>
      <c s="218">
        <f t="shared" si="734"/>
        <v>0</v>
      </c>
      <c s="216">
        <f t="shared" si="734"/>
        <v>0</v>
      </c>
      <c s="216">
        <f t="shared" si="734"/>
        <v>0</v>
      </c>
      <c s="216">
        <f t="shared" si="734"/>
        <v>0</v>
      </c>
      <c s="219">
        <f t="shared" si="734"/>
        <v>0</v>
      </c>
      <c s="216">
        <f t="shared" si="734"/>
        <v>0</v>
      </c>
      <c s="219">
        <f t="shared" si="734"/>
        <v>0</v>
      </c>
      <c s="216">
        <f t="shared" si="734"/>
        <v>0</v>
      </c>
      <c s="219">
        <f t="shared" si="734"/>
        <v>0</v>
      </c>
      <c s="45"/>
      <c s="32"/>
      <c s="32"/>
    </row>
    <row r="1530" spans="1:22" s="33" customFormat="1" ht="26.25" hidden="1">
      <c r="A1530" s="292" t="s">
        <v>470</v>
      </c>
      <c s="81">
        <v>188</v>
      </c>
      <c s="36" t="s">
        <v>419</v>
      </c>
      <c s="36" t="s">
        <v>417</v>
      </c>
      <c s="43" t="s">
        <v>761</v>
      </c>
      <c s="42" t="s">
        <v>471</v>
      </c>
      <c s="39"/>
      <c s="35"/>
      <c s="35">
        <f>G1530+H1530</f>
        <v>0</v>
      </c>
      <c s="170"/>
      <c s="218">
        <f>I1530+J1530</f>
        <v>0</v>
      </c>
      <c s="216"/>
      <c s="216">
        <f>K1530+L1530</f>
        <v>0</v>
      </c>
      <c s="216"/>
      <c s="219">
        <f>K1530+N1530</f>
        <v>0</v>
      </c>
      <c s="216"/>
      <c s="219">
        <f>M1530+P1530</f>
        <v>0</v>
      </c>
      <c s="216"/>
      <c s="219">
        <f>O1530+R1530</f>
        <v>0</v>
      </c>
      <c s="45"/>
      <c s="32"/>
      <c s="32"/>
    </row>
    <row r="1531" spans="1:22" s="33" customFormat="1" ht="13.5" hidden="1">
      <c r="A1531" s="432" t="s">
        <v>762</v>
      </c>
      <c s="433"/>
      <c s="433"/>
      <c s="433"/>
      <c s="433"/>
      <c s="434"/>
      <c s="66">
        <f t="shared" si="735" ref="G1531:O1531">G1532+G1538</f>
        <v>0</v>
      </c>
      <c s="67">
        <f t="shared" si="735"/>
        <v>0</v>
      </c>
      <c s="67">
        <f t="shared" si="735"/>
        <v>0</v>
      </c>
      <c s="180">
        <f t="shared" si="735"/>
        <v>0</v>
      </c>
      <c s="242">
        <f t="shared" si="735"/>
        <v>0</v>
      </c>
      <c s="241">
        <f>L1532+L1538</f>
        <v>0</v>
      </c>
      <c s="241">
        <f>M1532+M1538</f>
        <v>0</v>
      </c>
      <c s="241">
        <f t="shared" si="735"/>
        <v>0</v>
      </c>
      <c s="243">
        <f t="shared" si="735"/>
        <v>0</v>
      </c>
      <c s="241">
        <f>P1532+P1538</f>
        <v>0</v>
      </c>
      <c s="243">
        <f>Q1532+Q1538</f>
        <v>0</v>
      </c>
      <c s="241">
        <f>R1532+R1538</f>
        <v>0</v>
      </c>
      <c s="243">
        <f>S1532+S1538</f>
        <v>0</v>
      </c>
      <c s="45"/>
      <c s="32"/>
      <c s="32"/>
    </row>
    <row r="1532" spans="1:22" s="33" customFormat="1" ht="13.5" hidden="1">
      <c r="A1532" s="291" t="s">
        <v>656</v>
      </c>
      <c s="84">
        <v>305</v>
      </c>
      <c s="34" t="s">
        <v>414</v>
      </c>
      <c s="34"/>
      <c s="34"/>
      <c s="38"/>
      <c s="39">
        <f t="shared" si="736" ref="G1532:S1533">G1533</f>
        <v>0</v>
      </c>
      <c s="35">
        <f t="shared" si="736"/>
        <v>0</v>
      </c>
      <c s="35">
        <f t="shared" si="736"/>
        <v>0</v>
      </c>
      <c s="170">
        <f t="shared" si="736"/>
        <v>0</v>
      </c>
      <c s="218">
        <f t="shared" si="736"/>
        <v>0</v>
      </c>
      <c s="216">
        <f t="shared" si="736"/>
        <v>0</v>
      </c>
      <c s="216">
        <f t="shared" si="736"/>
        <v>0</v>
      </c>
      <c s="216">
        <f t="shared" si="736"/>
        <v>0</v>
      </c>
      <c s="219">
        <f t="shared" si="736"/>
        <v>0</v>
      </c>
      <c s="216">
        <f t="shared" si="736"/>
        <v>0</v>
      </c>
      <c s="219">
        <f t="shared" si="736"/>
        <v>0</v>
      </c>
      <c s="216">
        <f t="shared" si="736"/>
        <v>0</v>
      </c>
      <c s="219">
        <f t="shared" si="736"/>
        <v>0</v>
      </c>
      <c s="45"/>
      <c s="32"/>
      <c s="32"/>
    </row>
    <row r="1533" spans="1:22" s="33" customFormat="1" ht="26.25" hidden="1">
      <c r="A1533" s="291" t="s">
        <v>424</v>
      </c>
      <c s="84">
        <v>305</v>
      </c>
      <c s="34" t="s">
        <v>414</v>
      </c>
      <c s="34" t="s">
        <v>425</v>
      </c>
      <c s="34"/>
      <c s="38"/>
      <c s="39">
        <f t="shared" si="736"/>
        <v>0</v>
      </c>
      <c s="35">
        <f t="shared" si="736"/>
        <v>0</v>
      </c>
      <c s="35">
        <f t="shared" si="736"/>
        <v>0</v>
      </c>
      <c s="170">
        <f t="shared" si="736"/>
        <v>0</v>
      </c>
      <c s="218">
        <f t="shared" si="736"/>
        <v>0</v>
      </c>
      <c s="216">
        <f t="shared" si="736"/>
        <v>0</v>
      </c>
      <c s="216">
        <f t="shared" si="736"/>
        <v>0</v>
      </c>
      <c s="216">
        <f t="shared" si="736"/>
        <v>0</v>
      </c>
      <c s="219">
        <f t="shared" si="736"/>
        <v>0</v>
      </c>
      <c s="216">
        <f t="shared" si="736"/>
        <v>0</v>
      </c>
      <c s="219">
        <f t="shared" si="736"/>
        <v>0</v>
      </c>
      <c s="216">
        <f t="shared" si="736"/>
        <v>0</v>
      </c>
      <c s="219">
        <f t="shared" si="736"/>
        <v>0</v>
      </c>
      <c s="45"/>
      <c s="32"/>
      <c s="32"/>
    </row>
    <row r="1534" spans="1:22" s="33" customFormat="1" ht="39" hidden="1">
      <c r="A1534" s="292" t="s">
        <v>975</v>
      </c>
      <c s="81">
        <v>305</v>
      </c>
      <c s="36" t="s">
        <v>414</v>
      </c>
      <c s="36" t="s">
        <v>425</v>
      </c>
      <c s="36" t="s">
        <v>15</v>
      </c>
      <c s="42"/>
      <c s="39">
        <f t="shared" si="737" ref="G1534:S1534">G1535</f>
        <v>0</v>
      </c>
      <c s="35">
        <f t="shared" si="737"/>
        <v>0</v>
      </c>
      <c s="35">
        <f t="shared" si="737"/>
        <v>0</v>
      </c>
      <c s="170">
        <f t="shared" si="737"/>
        <v>0</v>
      </c>
      <c s="218">
        <f t="shared" si="737"/>
        <v>0</v>
      </c>
      <c s="216">
        <f t="shared" si="737"/>
        <v>0</v>
      </c>
      <c s="216">
        <f t="shared" si="737"/>
        <v>0</v>
      </c>
      <c s="216">
        <f t="shared" si="737"/>
        <v>0</v>
      </c>
      <c s="219">
        <f t="shared" si="737"/>
        <v>0</v>
      </c>
      <c s="216">
        <f t="shared" si="737"/>
        <v>0</v>
      </c>
      <c s="219">
        <f t="shared" si="737"/>
        <v>0</v>
      </c>
      <c s="216">
        <f t="shared" si="737"/>
        <v>0</v>
      </c>
      <c s="219">
        <f t="shared" si="737"/>
        <v>0</v>
      </c>
      <c s="45"/>
      <c s="32"/>
      <c s="32"/>
    </row>
    <row r="1535" spans="1:22" s="33" customFormat="1" ht="13.5" hidden="1">
      <c r="A1535" s="292" t="s">
        <v>16</v>
      </c>
      <c s="81">
        <v>305</v>
      </c>
      <c s="36" t="s">
        <v>414</v>
      </c>
      <c s="36" t="s">
        <v>425</v>
      </c>
      <c s="49" t="s">
        <v>17</v>
      </c>
      <c s="42"/>
      <c s="39">
        <f t="shared" si="738" ref="G1535:O1535">G1536+G1537</f>
        <v>0</v>
      </c>
      <c s="35">
        <f t="shared" si="738"/>
        <v>0</v>
      </c>
      <c s="35">
        <f t="shared" si="738"/>
        <v>0</v>
      </c>
      <c s="170">
        <f t="shared" si="738"/>
        <v>0</v>
      </c>
      <c s="218">
        <f t="shared" si="738"/>
        <v>0</v>
      </c>
      <c s="216">
        <f>L1536+L1537</f>
        <v>0</v>
      </c>
      <c s="216">
        <f>M1536+M1537</f>
        <v>0</v>
      </c>
      <c s="216">
        <f t="shared" si="738"/>
        <v>0</v>
      </c>
      <c s="219">
        <f t="shared" si="738"/>
        <v>0</v>
      </c>
      <c s="216">
        <f>P1536+P1537</f>
        <v>0</v>
      </c>
      <c s="219">
        <f>Q1536+Q1537</f>
        <v>0</v>
      </c>
      <c s="216">
        <f>R1536+R1537</f>
        <v>0</v>
      </c>
      <c s="219">
        <f>S1536+S1537</f>
        <v>0</v>
      </c>
      <c s="45"/>
      <c s="32"/>
      <c s="32"/>
    </row>
    <row r="1536" spans="1:22" s="33" customFormat="1" ht="13.5" hidden="1">
      <c r="A1536" s="292" t="s">
        <v>590</v>
      </c>
      <c s="81">
        <v>305</v>
      </c>
      <c s="36" t="s">
        <v>414</v>
      </c>
      <c s="36" t="s">
        <v>425</v>
      </c>
      <c s="49" t="s">
        <v>17</v>
      </c>
      <c s="42" t="s">
        <v>591</v>
      </c>
      <c s="39"/>
      <c s="35"/>
      <c s="35">
        <f>G1536+H1536</f>
        <v>0</v>
      </c>
      <c s="170"/>
      <c s="218">
        <f>I1536+J1536</f>
        <v>0</v>
      </c>
      <c s="216"/>
      <c s="216">
        <f>K1536+L1536</f>
        <v>0</v>
      </c>
      <c s="216"/>
      <c s="219">
        <f>K1536+N1536</f>
        <v>0</v>
      </c>
      <c s="216"/>
      <c s="219">
        <f>M1536+P1536</f>
        <v>0</v>
      </c>
      <c s="216"/>
      <c s="219">
        <f>O1536+R1536</f>
        <v>0</v>
      </c>
      <c s="45"/>
      <c s="32"/>
      <c s="32"/>
    </row>
    <row r="1537" spans="1:22" s="33" customFormat="1" ht="13.5" hidden="1">
      <c r="A1537" s="292" t="s">
        <v>853</v>
      </c>
      <c s="81">
        <v>305</v>
      </c>
      <c s="36" t="s">
        <v>414</v>
      </c>
      <c s="36" t="s">
        <v>425</v>
      </c>
      <c s="49" t="s">
        <v>17</v>
      </c>
      <c s="42" t="s">
        <v>854</v>
      </c>
      <c s="39"/>
      <c s="35"/>
      <c s="35">
        <f>G1537+H1537</f>
        <v>0</v>
      </c>
      <c s="170"/>
      <c s="218">
        <f>I1537+J1537</f>
        <v>0</v>
      </c>
      <c s="216"/>
      <c s="216">
        <f>K1537+L1537</f>
        <v>0</v>
      </c>
      <c s="216"/>
      <c s="219">
        <f>K1537+N1537</f>
        <v>0</v>
      </c>
      <c s="216"/>
      <c s="219">
        <f>M1537+P1537</f>
        <v>0</v>
      </c>
      <c s="216"/>
      <c s="219">
        <f>O1537+R1537</f>
        <v>0</v>
      </c>
      <c s="45"/>
      <c s="32"/>
      <c s="32"/>
    </row>
    <row r="1538" spans="1:22" s="33" customFormat="1" ht="13.5" hidden="1">
      <c r="A1538" s="291" t="s">
        <v>844</v>
      </c>
      <c s="84">
        <v>305</v>
      </c>
      <c s="34" t="s">
        <v>427</v>
      </c>
      <c s="36"/>
      <c s="36"/>
      <c s="42"/>
      <c s="39">
        <f t="shared" si="739" ref="G1538:S1538">G1539</f>
        <v>0</v>
      </c>
      <c s="35">
        <f t="shared" si="739"/>
        <v>0</v>
      </c>
      <c s="35">
        <f t="shared" si="739"/>
        <v>0</v>
      </c>
      <c s="170">
        <f t="shared" si="739"/>
        <v>0</v>
      </c>
      <c s="218">
        <f t="shared" si="739"/>
        <v>0</v>
      </c>
      <c s="216">
        <f t="shared" si="739"/>
        <v>0</v>
      </c>
      <c s="216">
        <f t="shared" si="739"/>
        <v>0</v>
      </c>
      <c s="216">
        <f t="shared" si="739"/>
        <v>0</v>
      </c>
      <c s="219">
        <f t="shared" si="739"/>
        <v>0</v>
      </c>
      <c s="216">
        <f t="shared" si="739"/>
        <v>0</v>
      </c>
      <c s="219">
        <f t="shared" si="739"/>
        <v>0</v>
      </c>
      <c s="216">
        <f t="shared" si="739"/>
        <v>0</v>
      </c>
      <c s="219">
        <f t="shared" si="739"/>
        <v>0</v>
      </c>
      <c s="45"/>
      <c s="32"/>
      <c s="32"/>
    </row>
    <row r="1539" spans="1:22" s="33" customFormat="1" ht="26.25" hidden="1">
      <c r="A1539" s="291" t="s">
        <v>449</v>
      </c>
      <c s="84">
        <v>305</v>
      </c>
      <c s="34" t="s">
        <v>427</v>
      </c>
      <c s="34" t="s">
        <v>423</v>
      </c>
      <c s="34"/>
      <c s="38"/>
      <c s="39">
        <f t="shared" si="740" ref="G1539:S1541">G1540</f>
        <v>0</v>
      </c>
      <c s="35">
        <f t="shared" si="740"/>
        <v>0</v>
      </c>
      <c s="35">
        <f t="shared" si="740"/>
        <v>0</v>
      </c>
      <c s="170">
        <f t="shared" si="740"/>
        <v>0</v>
      </c>
      <c s="218">
        <f t="shared" si="740"/>
        <v>0</v>
      </c>
      <c s="216">
        <f t="shared" si="740"/>
        <v>0</v>
      </c>
      <c s="216">
        <f t="shared" si="740"/>
        <v>0</v>
      </c>
      <c s="216">
        <f t="shared" si="740"/>
        <v>0</v>
      </c>
      <c s="219">
        <f t="shared" si="740"/>
        <v>0</v>
      </c>
      <c s="216">
        <f t="shared" si="740"/>
        <v>0</v>
      </c>
      <c s="219">
        <f t="shared" si="740"/>
        <v>0</v>
      </c>
      <c s="216">
        <f t="shared" si="740"/>
        <v>0</v>
      </c>
      <c s="219">
        <f t="shared" si="740"/>
        <v>0</v>
      </c>
      <c s="45"/>
      <c s="32"/>
      <c s="32"/>
    </row>
    <row r="1540" spans="1:22" s="33" customFormat="1" ht="13.5" hidden="1">
      <c r="A1540" s="292" t="s">
        <v>910</v>
      </c>
      <c s="81">
        <v>305</v>
      </c>
      <c s="36" t="s">
        <v>427</v>
      </c>
      <c s="36" t="s">
        <v>423</v>
      </c>
      <c s="36" t="s">
        <v>911</v>
      </c>
      <c s="42"/>
      <c s="39">
        <f t="shared" si="740"/>
        <v>0</v>
      </c>
      <c s="35">
        <f t="shared" si="740"/>
        <v>0</v>
      </c>
      <c s="35">
        <f t="shared" si="740"/>
        <v>0</v>
      </c>
      <c s="170">
        <f t="shared" si="740"/>
        <v>0</v>
      </c>
      <c s="218">
        <f t="shared" si="740"/>
        <v>0</v>
      </c>
      <c s="216">
        <f t="shared" si="740"/>
        <v>0</v>
      </c>
      <c s="216">
        <f t="shared" si="740"/>
        <v>0</v>
      </c>
      <c s="216">
        <f t="shared" si="740"/>
        <v>0</v>
      </c>
      <c s="219">
        <f t="shared" si="740"/>
        <v>0</v>
      </c>
      <c s="216">
        <f t="shared" si="740"/>
        <v>0</v>
      </c>
      <c s="219">
        <f t="shared" si="740"/>
        <v>0</v>
      </c>
      <c s="216">
        <f t="shared" si="740"/>
        <v>0</v>
      </c>
      <c s="219">
        <f t="shared" si="740"/>
        <v>0</v>
      </c>
      <c s="45"/>
      <c s="32"/>
      <c s="32"/>
    </row>
    <row r="1541" spans="1:22" s="33" customFormat="1" ht="13.5" hidden="1">
      <c r="A1541" s="292" t="s">
        <v>912</v>
      </c>
      <c s="81">
        <v>305</v>
      </c>
      <c s="36" t="s">
        <v>427</v>
      </c>
      <c s="36" t="s">
        <v>423</v>
      </c>
      <c s="36" t="s">
        <v>913</v>
      </c>
      <c s="42"/>
      <c s="39">
        <f t="shared" si="740"/>
        <v>0</v>
      </c>
      <c s="35">
        <f t="shared" si="740"/>
        <v>0</v>
      </c>
      <c s="35">
        <f t="shared" si="740"/>
        <v>0</v>
      </c>
      <c s="170">
        <f t="shared" si="740"/>
        <v>0</v>
      </c>
      <c s="218">
        <f t="shared" si="740"/>
        <v>0</v>
      </c>
      <c s="216">
        <f t="shared" si="740"/>
        <v>0</v>
      </c>
      <c s="216">
        <f t="shared" si="740"/>
        <v>0</v>
      </c>
      <c s="216">
        <f t="shared" si="740"/>
        <v>0</v>
      </c>
      <c s="219">
        <f t="shared" si="740"/>
        <v>0</v>
      </c>
      <c s="216">
        <f t="shared" si="740"/>
        <v>0</v>
      </c>
      <c s="219">
        <f t="shared" si="740"/>
        <v>0</v>
      </c>
      <c s="216">
        <f t="shared" si="740"/>
        <v>0</v>
      </c>
      <c s="219">
        <f t="shared" si="740"/>
        <v>0</v>
      </c>
      <c s="45"/>
      <c s="32"/>
      <c s="32"/>
    </row>
    <row r="1542" spans="1:22" s="33" customFormat="1" ht="13.5" hidden="1">
      <c r="A1542" s="292" t="s">
        <v>590</v>
      </c>
      <c s="81">
        <v>305</v>
      </c>
      <c s="36" t="s">
        <v>427</v>
      </c>
      <c s="36" t="s">
        <v>423</v>
      </c>
      <c s="36" t="s">
        <v>913</v>
      </c>
      <c s="42" t="s">
        <v>591</v>
      </c>
      <c s="39"/>
      <c s="35"/>
      <c s="35">
        <f>G1542+H1542</f>
        <v>0</v>
      </c>
      <c s="170"/>
      <c s="218">
        <f>I1542+J1542</f>
        <v>0</v>
      </c>
      <c s="216"/>
      <c s="216">
        <f>K1542+L1542</f>
        <v>0</v>
      </c>
      <c s="216"/>
      <c s="219">
        <f>K1542+N1542</f>
        <v>0</v>
      </c>
      <c s="216"/>
      <c s="219">
        <f>M1542+P1542</f>
        <v>0</v>
      </c>
      <c s="216"/>
      <c s="219">
        <f>O1542+R1542</f>
        <v>0</v>
      </c>
      <c s="45"/>
      <c s="32"/>
      <c s="32"/>
    </row>
    <row r="1543" spans="1:22" s="33" customFormat="1" ht="13.5" hidden="1">
      <c r="A1543" s="432" t="s">
        <v>763</v>
      </c>
      <c s="433"/>
      <c s="433"/>
      <c s="433"/>
      <c s="433"/>
      <c s="434"/>
      <c s="66">
        <f t="shared" si="741" ref="G1543:S1546">G1544</f>
        <v>0</v>
      </c>
      <c s="67">
        <f t="shared" si="741"/>
        <v>0</v>
      </c>
      <c s="67">
        <f t="shared" si="741"/>
        <v>0</v>
      </c>
      <c s="180">
        <f t="shared" si="741"/>
        <v>0</v>
      </c>
      <c s="242">
        <f t="shared" si="741"/>
        <v>0</v>
      </c>
      <c s="241">
        <f t="shared" si="741"/>
        <v>0</v>
      </c>
      <c s="241">
        <f t="shared" si="741"/>
        <v>0</v>
      </c>
      <c s="241">
        <f t="shared" si="741"/>
        <v>0</v>
      </c>
      <c s="243">
        <f t="shared" si="741"/>
        <v>0</v>
      </c>
      <c s="241">
        <f t="shared" si="741"/>
        <v>0</v>
      </c>
      <c s="243">
        <f t="shared" si="741"/>
        <v>0</v>
      </c>
      <c s="241">
        <f t="shared" si="741"/>
        <v>0</v>
      </c>
      <c s="243">
        <f t="shared" si="741"/>
        <v>0</v>
      </c>
      <c s="45"/>
      <c s="32"/>
      <c s="32"/>
    </row>
    <row r="1544" spans="1:22" s="33" customFormat="1" ht="13.5" hidden="1">
      <c r="A1544" s="291" t="s">
        <v>540</v>
      </c>
      <c s="34" t="s">
        <v>764</v>
      </c>
      <c s="34" t="s">
        <v>421</v>
      </c>
      <c s="34"/>
      <c s="34"/>
      <c s="38"/>
      <c s="39">
        <f t="shared" si="741"/>
        <v>0</v>
      </c>
      <c s="35">
        <f t="shared" si="741"/>
        <v>0</v>
      </c>
      <c s="35">
        <f t="shared" si="741"/>
        <v>0</v>
      </c>
      <c s="170">
        <f t="shared" si="741"/>
        <v>0</v>
      </c>
      <c s="218">
        <f t="shared" si="741"/>
        <v>0</v>
      </c>
      <c s="216">
        <f t="shared" si="741"/>
        <v>0</v>
      </c>
      <c s="216">
        <f t="shared" si="741"/>
        <v>0</v>
      </c>
      <c s="216">
        <f t="shared" si="741"/>
        <v>0</v>
      </c>
      <c s="219">
        <f t="shared" si="741"/>
        <v>0</v>
      </c>
      <c s="216">
        <f t="shared" si="741"/>
        <v>0</v>
      </c>
      <c s="219">
        <f t="shared" si="741"/>
        <v>0</v>
      </c>
      <c s="216">
        <f t="shared" si="741"/>
        <v>0</v>
      </c>
      <c s="219">
        <f t="shared" si="741"/>
        <v>0</v>
      </c>
      <c s="45"/>
      <c s="32"/>
      <c s="32"/>
    </row>
    <row r="1545" spans="1:22" s="33" customFormat="1" ht="13.5" hidden="1">
      <c r="A1545" s="291" t="s">
        <v>438</v>
      </c>
      <c s="34" t="s">
        <v>764</v>
      </c>
      <c s="34" t="s">
        <v>421</v>
      </c>
      <c s="34" t="s">
        <v>414</v>
      </c>
      <c s="34"/>
      <c s="38"/>
      <c s="39">
        <f t="shared" si="741"/>
        <v>0</v>
      </c>
      <c s="35">
        <f t="shared" si="741"/>
        <v>0</v>
      </c>
      <c s="35">
        <f t="shared" si="741"/>
        <v>0</v>
      </c>
      <c s="170">
        <f t="shared" si="741"/>
        <v>0</v>
      </c>
      <c s="218">
        <f t="shared" si="741"/>
        <v>0</v>
      </c>
      <c s="216">
        <f t="shared" si="741"/>
        <v>0</v>
      </c>
      <c s="216">
        <f t="shared" si="741"/>
        <v>0</v>
      </c>
      <c s="216">
        <f t="shared" si="741"/>
        <v>0</v>
      </c>
      <c s="219">
        <f t="shared" si="741"/>
        <v>0</v>
      </c>
      <c s="216">
        <f t="shared" si="741"/>
        <v>0</v>
      </c>
      <c s="219">
        <f t="shared" si="741"/>
        <v>0</v>
      </c>
      <c s="216">
        <f t="shared" si="741"/>
        <v>0</v>
      </c>
      <c s="219">
        <f t="shared" si="741"/>
        <v>0</v>
      </c>
      <c s="45"/>
      <c s="32"/>
      <c s="32"/>
    </row>
    <row r="1546" spans="1:22" s="33" customFormat="1" ht="39" hidden="1">
      <c r="A1546" s="292" t="s">
        <v>975</v>
      </c>
      <c s="36" t="s">
        <v>764</v>
      </c>
      <c s="36" t="s">
        <v>421</v>
      </c>
      <c s="36" t="s">
        <v>414</v>
      </c>
      <c s="36" t="s">
        <v>15</v>
      </c>
      <c s="42"/>
      <c s="39">
        <f t="shared" si="741"/>
        <v>0</v>
      </c>
      <c s="35">
        <f t="shared" si="741"/>
        <v>0</v>
      </c>
      <c s="35">
        <f t="shared" si="741"/>
        <v>0</v>
      </c>
      <c s="170">
        <f t="shared" si="741"/>
        <v>0</v>
      </c>
      <c s="218">
        <f t="shared" si="741"/>
        <v>0</v>
      </c>
      <c s="216">
        <f t="shared" si="741"/>
        <v>0</v>
      </c>
      <c s="216">
        <f t="shared" si="741"/>
        <v>0</v>
      </c>
      <c s="216">
        <f t="shared" si="741"/>
        <v>0</v>
      </c>
      <c s="219">
        <f t="shared" si="741"/>
        <v>0</v>
      </c>
      <c s="216">
        <f t="shared" si="741"/>
        <v>0</v>
      </c>
      <c s="219">
        <f t="shared" si="741"/>
        <v>0</v>
      </c>
      <c s="216">
        <f t="shared" si="741"/>
        <v>0</v>
      </c>
      <c s="219">
        <f t="shared" si="741"/>
        <v>0</v>
      </c>
      <c s="45"/>
      <c s="32"/>
      <c s="32"/>
    </row>
    <row r="1547" spans="1:22" s="33" customFormat="1" ht="13.5" hidden="1">
      <c r="A1547" s="292" t="s">
        <v>16</v>
      </c>
      <c s="36" t="s">
        <v>764</v>
      </c>
      <c s="36" t="s">
        <v>421</v>
      </c>
      <c s="36" t="s">
        <v>414</v>
      </c>
      <c s="49" t="s">
        <v>17</v>
      </c>
      <c s="42"/>
      <c s="39">
        <f t="shared" si="742" ref="G1547:O1547">G1548+G1549</f>
        <v>0</v>
      </c>
      <c s="35">
        <f t="shared" si="742"/>
        <v>0</v>
      </c>
      <c s="35">
        <f t="shared" si="742"/>
        <v>0</v>
      </c>
      <c s="170">
        <f t="shared" si="742"/>
        <v>0</v>
      </c>
      <c s="218">
        <f t="shared" si="742"/>
        <v>0</v>
      </c>
      <c s="216">
        <f>L1548+L1549</f>
        <v>0</v>
      </c>
      <c s="216">
        <f>M1548+M1549</f>
        <v>0</v>
      </c>
      <c s="216">
        <f t="shared" si="742"/>
        <v>0</v>
      </c>
      <c s="219">
        <f t="shared" si="742"/>
        <v>0</v>
      </c>
      <c s="216">
        <f>P1548+P1549</f>
        <v>0</v>
      </c>
      <c s="219">
        <f>Q1548+Q1549</f>
        <v>0</v>
      </c>
      <c s="216">
        <f>R1548+R1549</f>
        <v>0</v>
      </c>
      <c s="219">
        <f>S1548+S1549</f>
        <v>0</v>
      </c>
      <c s="45"/>
      <c s="32"/>
      <c s="32"/>
    </row>
    <row r="1548" spans="1:22" s="33" customFormat="1" ht="13.5" hidden="1">
      <c r="A1548" s="292" t="s">
        <v>590</v>
      </c>
      <c s="36" t="s">
        <v>764</v>
      </c>
      <c s="36" t="s">
        <v>421</v>
      </c>
      <c s="36" t="s">
        <v>414</v>
      </c>
      <c s="49" t="s">
        <v>17</v>
      </c>
      <c s="42" t="s">
        <v>591</v>
      </c>
      <c s="39"/>
      <c s="35"/>
      <c s="35">
        <f>G1548+H1548</f>
        <v>0</v>
      </c>
      <c s="170"/>
      <c s="218">
        <f>I1548+J1548</f>
        <v>0</v>
      </c>
      <c s="216"/>
      <c s="216">
        <f>K1548+L1548</f>
        <v>0</v>
      </c>
      <c s="216"/>
      <c s="219">
        <f>K1548+N1548</f>
        <v>0</v>
      </c>
      <c s="216"/>
      <c s="219">
        <f>M1548+P1548</f>
        <v>0</v>
      </c>
      <c s="216"/>
      <c s="219">
        <f>O1548+R1548</f>
        <v>0</v>
      </c>
      <c s="45"/>
      <c s="32"/>
      <c s="32"/>
    </row>
    <row r="1549" spans="1:22" s="33" customFormat="1" ht="13.5" hidden="1">
      <c r="A1549" s="292" t="s">
        <v>853</v>
      </c>
      <c s="36" t="s">
        <v>764</v>
      </c>
      <c s="36" t="s">
        <v>421</v>
      </c>
      <c s="36" t="s">
        <v>414</v>
      </c>
      <c s="49" t="s">
        <v>17</v>
      </c>
      <c s="42" t="s">
        <v>854</v>
      </c>
      <c s="39"/>
      <c s="35"/>
      <c s="35">
        <f>G1549+H1549</f>
        <v>0</v>
      </c>
      <c s="170"/>
      <c s="218">
        <f>I1549+J1549</f>
        <v>0</v>
      </c>
      <c s="216"/>
      <c s="216">
        <f>K1549+L1549</f>
        <v>0</v>
      </c>
      <c s="216"/>
      <c s="219">
        <f>K1549+N1549</f>
        <v>0</v>
      </c>
      <c s="216"/>
      <c s="219">
        <f>M1549+P1549</f>
        <v>0</v>
      </c>
      <c s="216"/>
      <c s="219">
        <f>O1549+R1549</f>
        <v>0</v>
      </c>
      <c s="45"/>
      <c s="32"/>
      <c s="32"/>
    </row>
    <row r="1550" spans="1:22" s="33" customFormat="1" ht="13.5" hidden="1">
      <c r="A1550" s="432" t="s">
        <v>765</v>
      </c>
      <c s="433"/>
      <c s="433"/>
      <c s="433"/>
      <c s="433"/>
      <c s="434"/>
      <c s="66">
        <f t="shared" si="743" ref="G1550:S1552">G1551</f>
        <v>0</v>
      </c>
      <c s="67">
        <f t="shared" si="743"/>
        <v>0</v>
      </c>
      <c s="67">
        <f t="shared" si="743"/>
        <v>0</v>
      </c>
      <c s="180">
        <f t="shared" si="743"/>
        <v>0</v>
      </c>
      <c s="242">
        <f t="shared" si="743"/>
        <v>0</v>
      </c>
      <c s="241">
        <f t="shared" si="743"/>
        <v>0</v>
      </c>
      <c s="241">
        <f t="shared" si="743"/>
        <v>0</v>
      </c>
      <c s="241">
        <f t="shared" si="743"/>
        <v>0</v>
      </c>
      <c s="243">
        <f t="shared" si="743"/>
        <v>0</v>
      </c>
      <c s="241">
        <f t="shared" si="743"/>
        <v>0</v>
      </c>
      <c s="243">
        <f t="shared" si="743"/>
        <v>0</v>
      </c>
      <c s="241">
        <f t="shared" si="743"/>
        <v>0</v>
      </c>
      <c s="243">
        <f t="shared" si="743"/>
        <v>0</v>
      </c>
      <c s="45"/>
      <c s="32"/>
      <c s="32"/>
    </row>
    <row r="1551" spans="1:22" s="33" customFormat="1" ht="13.5" hidden="1">
      <c r="A1551" s="291" t="s">
        <v>656</v>
      </c>
      <c s="34" t="s">
        <v>766</v>
      </c>
      <c s="34" t="s">
        <v>414</v>
      </c>
      <c s="34"/>
      <c s="34"/>
      <c s="38"/>
      <c s="39">
        <f t="shared" si="743"/>
        <v>0</v>
      </c>
      <c s="35">
        <f t="shared" si="743"/>
        <v>0</v>
      </c>
      <c s="35">
        <f t="shared" si="743"/>
        <v>0</v>
      </c>
      <c s="170">
        <f t="shared" si="743"/>
        <v>0</v>
      </c>
      <c s="218">
        <f t="shared" si="743"/>
        <v>0</v>
      </c>
      <c s="216">
        <f t="shared" si="743"/>
        <v>0</v>
      </c>
      <c s="216">
        <f t="shared" si="743"/>
        <v>0</v>
      </c>
      <c s="216">
        <f t="shared" si="743"/>
        <v>0</v>
      </c>
      <c s="219">
        <f t="shared" si="743"/>
        <v>0</v>
      </c>
      <c s="216">
        <f t="shared" si="743"/>
        <v>0</v>
      </c>
      <c s="219">
        <f t="shared" si="743"/>
        <v>0</v>
      </c>
      <c s="216">
        <f t="shared" si="743"/>
        <v>0</v>
      </c>
      <c s="219">
        <f t="shared" si="743"/>
        <v>0</v>
      </c>
      <c s="45"/>
      <c s="32"/>
      <c s="32"/>
    </row>
    <row r="1552" spans="1:22" s="33" customFormat="1" ht="13.5" hidden="1">
      <c r="A1552" s="291" t="s">
        <v>426</v>
      </c>
      <c s="84">
        <v>308</v>
      </c>
      <c s="34" t="s">
        <v>414</v>
      </c>
      <c s="34" t="s">
        <v>427</v>
      </c>
      <c s="84"/>
      <c s="85"/>
      <c s="39">
        <f t="shared" si="743"/>
        <v>0</v>
      </c>
      <c s="35">
        <f t="shared" si="743"/>
        <v>0</v>
      </c>
      <c s="35">
        <f t="shared" si="743"/>
        <v>0</v>
      </c>
      <c s="170">
        <f t="shared" si="743"/>
        <v>0</v>
      </c>
      <c s="218">
        <f t="shared" si="743"/>
        <v>0</v>
      </c>
      <c s="216">
        <f t="shared" si="743"/>
        <v>0</v>
      </c>
      <c s="216">
        <f t="shared" si="743"/>
        <v>0</v>
      </c>
      <c s="216">
        <f t="shared" si="743"/>
        <v>0</v>
      </c>
      <c s="219">
        <f t="shared" si="743"/>
        <v>0</v>
      </c>
      <c s="216">
        <f t="shared" si="743"/>
        <v>0</v>
      </c>
      <c s="219">
        <f t="shared" si="743"/>
        <v>0</v>
      </c>
      <c s="216">
        <f t="shared" si="743"/>
        <v>0</v>
      </c>
      <c s="219">
        <f t="shared" si="743"/>
        <v>0</v>
      </c>
      <c s="45"/>
      <c s="32"/>
      <c s="32"/>
    </row>
    <row r="1553" spans="1:22" s="33" customFormat="1" ht="13.5" hidden="1">
      <c r="A1553" s="292" t="s">
        <v>767</v>
      </c>
      <c s="81">
        <v>308</v>
      </c>
      <c s="36" t="s">
        <v>414</v>
      </c>
      <c s="36" t="s">
        <v>427</v>
      </c>
      <c s="36" t="s">
        <v>768</v>
      </c>
      <c s="109"/>
      <c s="39">
        <f t="shared" si="744" ref="G1553:O1553">G1554+G1556</f>
        <v>0</v>
      </c>
      <c s="35">
        <f t="shared" si="744"/>
        <v>0</v>
      </c>
      <c s="35">
        <f t="shared" si="744"/>
        <v>0</v>
      </c>
      <c s="170">
        <f t="shared" si="744"/>
        <v>0</v>
      </c>
      <c s="218">
        <f t="shared" si="744"/>
        <v>0</v>
      </c>
      <c s="216">
        <f>L1554+L1556</f>
        <v>0</v>
      </c>
      <c s="216">
        <f>M1554+M1556</f>
        <v>0</v>
      </c>
      <c s="216">
        <f t="shared" si="744"/>
        <v>0</v>
      </c>
      <c s="219">
        <f t="shared" si="744"/>
        <v>0</v>
      </c>
      <c s="216">
        <f>P1554+P1556</f>
        <v>0</v>
      </c>
      <c s="219">
        <f>Q1554+Q1556</f>
        <v>0</v>
      </c>
      <c s="216">
        <f>R1554+R1556</f>
        <v>0</v>
      </c>
      <c s="219">
        <f>S1554+S1556</f>
        <v>0</v>
      </c>
      <c s="45"/>
      <c s="32"/>
      <c s="32"/>
    </row>
    <row r="1554" spans="1:22" s="33" customFormat="1" ht="39" customHeight="1" hidden="1">
      <c r="A1554" s="292" t="s">
        <v>550</v>
      </c>
      <c s="81">
        <v>308</v>
      </c>
      <c s="36" t="s">
        <v>414</v>
      </c>
      <c s="36" t="s">
        <v>427</v>
      </c>
      <c s="36" t="s">
        <v>551</v>
      </c>
      <c s="109"/>
      <c s="39">
        <f t="shared" si="745" ref="G1554:S1554">G1555</f>
        <v>0</v>
      </c>
      <c s="35">
        <f t="shared" si="745"/>
        <v>0</v>
      </c>
      <c s="35">
        <f t="shared" si="745"/>
        <v>0</v>
      </c>
      <c s="170">
        <f t="shared" si="745"/>
        <v>0</v>
      </c>
      <c s="218">
        <f t="shared" si="745"/>
        <v>0</v>
      </c>
      <c s="216">
        <f t="shared" si="745"/>
        <v>0</v>
      </c>
      <c s="216">
        <f t="shared" si="745"/>
        <v>0</v>
      </c>
      <c s="216">
        <f t="shared" si="745"/>
        <v>0</v>
      </c>
      <c s="219">
        <f t="shared" si="745"/>
        <v>0</v>
      </c>
      <c s="216">
        <f t="shared" si="745"/>
        <v>0</v>
      </c>
      <c s="219">
        <f t="shared" si="745"/>
        <v>0</v>
      </c>
      <c s="216">
        <f t="shared" si="745"/>
        <v>0</v>
      </c>
      <c s="219">
        <f t="shared" si="745"/>
        <v>0</v>
      </c>
      <c s="45"/>
      <c s="32"/>
      <c s="32"/>
    </row>
    <row r="1555" spans="1:22" s="33" customFormat="1" ht="13.5" hidden="1">
      <c r="A1555" s="292" t="s">
        <v>590</v>
      </c>
      <c s="81">
        <v>308</v>
      </c>
      <c s="36" t="s">
        <v>414</v>
      </c>
      <c s="36" t="s">
        <v>427</v>
      </c>
      <c s="36" t="s">
        <v>551</v>
      </c>
      <c s="42" t="s">
        <v>591</v>
      </c>
      <c s="39"/>
      <c s="35"/>
      <c s="35">
        <f>G1555+H1555</f>
        <v>0</v>
      </c>
      <c s="170"/>
      <c s="218">
        <f>I1555+J1555</f>
        <v>0</v>
      </c>
      <c s="216"/>
      <c s="216">
        <f>K1555+L1555</f>
        <v>0</v>
      </c>
      <c s="216"/>
      <c s="219">
        <f>K1555+N1555</f>
        <v>0</v>
      </c>
      <c s="216"/>
      <c s="219">
        <f>M1555+P1555</f>
        <v>0</v>
      </c>
      <c s="216"/>
      <c s="219">
        <f>O1555+R1555</f>
        <v>0</v>
      </c>
      <c s="45"/>
      <c s="32"/>
      <c s="32"/>
    </row>
    <row r="1556" spans="1:22" s="33" customFormat="1" ht="13.5" hidden="1">
      <c r="A1556" s="292" t="s">
        <v>16</v>
      </c>
      <c s="81">
        <v>308</v>
      </c>
      <c s="36" t="s">
        <v>414</v>
      </c>
      <c s="36" t="s">
        <v>427</v>
      </c>
      <c s="36" t="s">
        <v>17</v>
      </c>
      <c s="109"/>
      <c s="39">
        <f t="shared" si="746" ref="G1556:O1556">G1557+G1558</f>
        <v>0</v>
      </c>
      <c s="35">
        <f t="shared" si="746"/>
        <v>0</v>
      </c>
      <c s="35">
        <f t="shared" si="746"/>
        <v>0</v>
      </c>
      <c s="170">
        <f t="shared" si="746"/>
        <v>0</v>
      </c>
      <c s="218">
        <f t="shared" si="746"/>
        <v>0</v>
      </c>
      <c s="216">
        <f>L1557+L1558</f>
        <v>0</v>
      </c>
      <c s="216">
        <f>M1557+M1558</f>
        <v>0</v>
      </c>
      <c s="216">
        <f t="shared" si="746"/>
        <v>0</v>
      </c>
      <c s="219">
        <f t="shared" si="746"/>
        <v>0</v>
      </c>
      <c s="216">
        <f>P1557+P1558</f>
        <v>0</v>
      </c>
      <c s="219">
        <f>Q1557+Q1558</f>
        <v>0</v>
      </c>
      <c s="216">
        <f>R1557+R1558</f>
        <v>0</v>
      </c>
      <c s="219">
        <f>S1557+S1558</f>
        <v>0</v>
      </c>
      <c s="45"/>
      <c s="32"/>
      <c s="32"/>
    </row>
    <row r="1557" spans="1:22" s="33" customFormat="1" ht="13.5" hidden="1">
      <c r="A1557" s="292" t="s">
        <v>590</v>
      </c>
      <c s="81">
        <v>308</v>
      </c>
      <c s="36" t="s">
        <v>414</v>
      </c>
      <c s="36" t="s">
        <v>427</v>
      </c>
      <c s="36" t="s">
        <v>17</v>
      </c>
      <c s="42" t="s">
        <v>591</v>
      </c>
      <c s="39"/>
      <c s="35"/>
      <c s="35">
        <f>G1557+H1557</f>
        <v>0</v>
      </c>
      <c s="170"/>
      <c s="218">
        <f>I1557+J1557</f>
        <v>0</v>
      </c>
      <c s="216"/>
      <c s="216">
        <f>K1557+L1557</f>
        <v>0</v>
      </c>
      <c s="216"/>
      <c s="219">
        <f>K1557+N1557</f>
        <v>0</v>
      </c>
      <c s="216"/>
      <c s="219">
        <f>M1557+P1557</f>
        <v>0</v>
      </c>
      <c s="216"/>
      <c s="219">
        <f>O1557+R1557</f>
        <v>0</v>
      </c>
      <c s="45"/>
      <c s="32"/>
      <c s="32"/>
    </row>
    <row r="1558" spans="1:22" s="33" customFormat="1" ht="13.5" hidden="1" thickBot="1">
      <c r="A1558" s="297" t="s">
        <v>853</v>
      </c>
      <c s="112">
        <v>308</v>
      </c>
      <c s="54" t="s">
        <v>414</v>
      </c>
      <c s="54" t="s">
        <v>427</v>
      </c>
      <c s="54" t="s">
        <v>17</v>
      </c>
      <c s="56" t="s">
        <v>854</v>
      </c>
      <c s="76"/>
      <c s="77"/>
      <c s="77">
        <f>G1558+H1558</f>
        <v>0</v>
      </c>
      <c s="187"/>
      <c s="256">
        <f>I1558+J1558</f>
        <v>0</v>
      </c>
      <c s="246"/>
      <c s="246">
        <f>K1558+L1558</f>
        <v>0</v>
      </c>
      <c s="246"/>
      <c s="254">
        <f>K1558+N1558</f>
        <v>0</v>
      </c>
      <c s="246"/>
      <c s="254">
        <f>M1558+P1558</f>
        <v>0</v>
      </c>
      <c s="246"/>
      <c s="254">
        <f>O1558+R1558</f>
        <v>0</v>
      </c>
      <c s="45"/>
      <c s="32"/>
      <c s="32"/>
    </row>
    <row r="1559" spans="1:22" s="28" customFormat="1" ht="16.5" thickBot="1">
      <c r="A1559" s="443" t="s">
        <v>552</v>
      </c>
      <c s="444"/>
      <c s="444"/>
      <c s="444"/>
      <c s="444"/>
      <c s="445"/>
      <c s="25">
        <f>G1560+G1586</f>
        <v>2539</v>
      </c>
      <c s="24">
        <f>H1560+H1586</f>
        <v>0</v>
      </c>
      <c s="23">
        <f>I1560+I1586</f>
        <v>2539</v>
      </c>
      <c s="24">
        <f>J1560+J1586</f>
        <v>0</v>
      </c>
      <c s="210">
        <f>K1560</f>
        <v>2539</v>
      </c>
      <c s="211">
        <f>L1560+L1586</f>
        <v>0</v>
      </c>
      <c s="210">
        <f t="shared" si="747" ref="M1559:S1559">M1560</f>
        <v>2539</v>
      </c>
      <c s="210">
        <f t="shared" si="747"/>
        <v>-39</v>
      </c>
      <c s="210">
        <f t="shared" si="747"/>
        <v>2500</v>
      </c>
      <c s="210">
        <f t="shared" si="747"/>
        <v>0</v>
      </c>
      <c s="210">
        <f t="shared" si="747"/>
        <v>2500</v>
      </c>
      <c s="210">
        <f t="shared" si="747"/>
        <v>0</v>
      </c>
      <c s="210">
        <f t="shared" si="747"/>
        <v>2500</v>
      </c>
      <c s="26"/>
      <c s="27"/>
      <c s="27"/>
    </row>
    <row r="1560" spans="1:22" s="65" customFormat="1" ht="12.75">
      <c r="A1560" s="290" t="s">
        <v>656</v>
      </c>
      <c s="107">
        <v>800</v>
      </c>
      <c s="29" t="s">
        <v>414</v>
      </c>
      <c s="29"/>
      <c s="29"/>
      <c s="59"/>
      <c s="79">
        <f t="shared" si="748" ref="G1560:O1560">G1561+G1579</f>
        <v>2539</v>
      </c>
      <c s="80">
        <f t="shared" si="748"/>
        <v>0</v>
      </c>
      <c s="80">
        <f t="shared" si="748"/>
        <v>2539</v>
      </c>
      <c s="185">
        <f t="shared" si="748"/>
        <v>0</v>
      </c>
      <c s="250">
        <f t="shared" si="748"/>
        <v>2539</v>
      </c>
      <c s="249">
        <f>L1561+L1579</f>
        <v>0</v>
      </c>
      <c s="249">
        <f>M1561+M1579</f>
        <v>2539</v>
      </c>
      <c s="249">
        <f t="shared" si="748"/>
        <v>-39</v>
      </c>
      <c s="251">
        <f t="shared" si="748"/>
        <v>2500</v>
      </c>
      <c s="249">
        <f>P1561+P1579</f>
        <v>0</v>
      </c>
      <c s="251">
        <f>Q1561+Q1579</f>
        <v>2500</v>
      </c>
      <c s="249">
        <f>R1561+R1579</f>
        <v>0</v>
      </c>
      <c s="251">
        <f>S1561+S1579</f>
        <v>2500</v>
      </c>
      <c s="31"/>
      <c s="64"/>
      <c s="64"/>
    </row>
    <row r="1561" spans="1:22" s="41" customFormat="1" ht="38.25">
      <c r="A1561" s="291" t="s">
        <v>418</v>
      </c>
      <c s="84">
        <v>800</v>
      </c>
      <c s="34" t="s">
        <v>414</v>
      </c>
      <c s="34" t="s">
        <v>419</v>
      </c>
      <c s="34"/>
      <c s="38"/>
      <c s="39">
        <f t="shared" si="749" ref="G1561:S1561">G1562</f>
        <v>2539</v>
      </c>
      <c s="35">
        <f t="shared" si="749"/>
        <v>0</v>
      </c>
      <c s="35">
        <f t="shared" si="749"/>
        <v>2539</v>
      </c>
      <c s="170">
        <f t="shared" si="749"/>
        <v>0</v>
      </c>
      <c s="218">
        <f t="shared" si="749"/>
        <v>2539</v>
      </c>
      <c s="216">
        <f t="shared" si="749"/>
        <v>0</v>
      </c>
      <c s="216">
        <f t="shared" si="749"/>
        <v>2539</v>
      </c>
      <c s="216">
        <f t="shared" si="749"/>
        <v>-39</v>
      </c>
      <c s="219">
        <f t="shared" si="749"/>
        <v>2500</v>
      </c>
      <c s="216">
        <f t="shared" si="749"/>
        <v>0</v>
      </c>
      <c s="219">
        <f t="shared" si="749"/>
        <v>2500</v>
      </c>
      <c s="216">
        <f t="shared" si="749"/>
        <v>0</v>
      </c>
      <c s="219">
        <f t="shared" si="749"/>
        <v>2500</v>
      </c>
      <c s="31"/>
      <c s="40"/>
      <c s="40"/>
    </row>
    <row r="1562" spans="1:22" s="41" customFormat="1" ht="38.25">
      <c r="A1562" s="292" t="s">
        <v>975</v>
      </c>
      <c s="81">
        <v>800</v>
      </c>
      <c s="36" t="s">
        <v>414</v>
      </c>
      <c s="36" t="s">
        <v>419</v>
      </c>
      <c s="49" t="s">
        <v>15</v>
      </c>
      <c s="42"/>
      <c s="39">
        <f t="shared" si="750" ref="G1562:O1562">G1563+G1573+G1577</f>
        <v>2539</v>
      </c>
      <c s="35">
        <f t="shared" si="750"/>
        <v>0</v>
      </c>
      <c s="35">
        <f t="shared" si="750"/>
        <v>2539</v>
      </c>
      <c s="170">
        <f t="shared" si="750"/>
        <v>0</v>
      </c>
      <c s="218">
        <f t="shared" si="750"/>
        <v>2539</v>
      </c>
      <c s="216">
        <f>L1563+L1573+L1577</f>
        <v>0</v>
      </c>
      <c s="216">
        <f>M1563+M1573+M1577</f>
        <v>2539</v>
      </c>
      <c s="216">
        <f t="shared" si="750"/>
        <v>-39</v>
      </c>
      <c s="219">
        <f t="shared" si="750"/>
        <v>2500</v>
      </c>
      <c s="216">
        <f>P1563+P1573+P1577</f>
        <v>0</v>
      </c>
      <c s="219">
        <f>Q1563+Q1573+Q1577</f>
        <v>2500</v>
      </c>
      <c s="216">
        <f>R1563+R1573+R1577</f>
        <v>0</v>
      </c>
      <c s="219">
        <f>S1563+S1573+S1577</f>
        <v>2500</v>
      </c>
      <c s="31"/>
      <c s="40"/>
      <c s="40"/>
    </row>
    <row r="1563" spans="1:22" s="41" customFormat="1" ht="12.75">
      <c r="A1563" s="292" t="s">
        <v>16</v>
      </c>
      <c s="81">
        <v>800</v>
      </c>
      <c s="36" t="s">
        <v>414</v>
      </c>
      <c s="36" t="s">
        <v>419</v>
      </c>
      <c s="49" t="s">
        <v>17</v>
      </c>
      <c s="42"/>
      <c s="39">
        <f>G1570</f>
        <v>1339</v>
      </c>
      <c s="35">
        <f>H1570</f>
        <v>0</v>
      </c>
      <c s="35">
        <f>I1570</f>
        <v>1339</v>
      </c>
      <c s="170">
        <f>J1570</f>
        <v>0</v>
      </c>
      <c s="218">
        <f>K1570+K1564+K1565+K1566+K1567+K1568+K1571+K1572</f>
        <v>1339</v>
      </c>
      <c s="216">
        <f>L1570</f>
        <v>0</v>
      </c>
      <c s="216">
        <f t="shared" si="751" ref="M1563:S1563">M1570+M1564+M1565+M1566+M1567+M1568+M1571+M1572</f>
        <v>1339</v>
      </c>
      <c s="216">
        <f t="shared" si="751"/>
        <v>-39</v>
      </c>
      <c s="219">
        <f t="shared" si="751"/>
        <v>1300</v>
      </c>
      <c s="216">
        <f t="shared" si="751"/>
        <v>0</v>
      </c>
      <c s="219">
        <f t="shared" si="751"/>
        <v>1300</v>
      </c>
      <c s="216">
        <f t="shared" si="751"/>
        <v>0</v>
      </c>
      <c s="219">
        <f t="shared" si="751"/>
        <v>1300</v>
      </c>
      <c s="31"/>
      <c s="40"/>
      <c s="40"/>
    </row>
    <row r="1564" spans="1:22" s="41" customFormat="1" ht="12.75">
      <c r="A1564" s="292" t="s">
        <v>689</v>
      </c>
      <c s="81">
        <v>800</v>
      </c>
      <c s="36" t="s">
        <v>414</v>
      </c>
      <c s="36" t="s">
        <v>419</v>
      </c>
      <c s="49" t="s">
        <v>17</v>
      </c>
      <c s="42" t="s">
        <v>690</v>
      </c>
      <c s="35">
        <v>0</v>
      </c>
      <c s="35">
        <v>0</v>
      </c>
      <c s="35">
        <f t="shared" si="752" ref="I1564:I1569">G1564+H1564</f>
        <v>0</v>
      </c>
      <c s="170">
        <v>0</v>
      </c>
      <c s="218">
        <f t="shared" si="753" ref="K1564:K1569">I1564+J1564</f>
        <v>0</v>
      </c>
      <c s="216">
        <v>0</v>
      </c>
      <c s="216">
        <f t="shared" si="754" ref="M1564:M1569">K1564+L1564</f>
        <v>0</v>
      </c>
      <c s="216">
        <v>950</v>
      </c>
      <c s="219">
        <f t="shared" si="755" ref="O1564:O1569">K1564+N1564</f>
        <v>950</v>
      </c>
      <c s="224">
        <v>0</v>
      </c>
      <c s="219">
        <f t="shared" si="756" ref="Q1564:Q1572">O1564+P1564</f>
        <v>950</v>
      </c>
      <c s="224">
        <v>0</v>
      </c>
      <c s="219">
        <f t="shared" si="757" ref="S1564:S1572">Q1564+R1564</f>
        <v>950</v>
      </c>
      <c s="31"/>
      <c s="40"/>
      <c s="40"/>
    </row>
    <row r="1565" spans="1:22" s="41" customFormat="1" ht="12.75">
      <c r="A1565" s="292" t="s">
        <v>691</v>
      </c>
      <c s="81">
        <v>800</v>
      </c>
      <c s="36" t="s">
        <v>414</v>
      </c>
      <c s="36" t="s">
        <v>419</v>
      </c>
      <c s="49" t="s">
        <v>17</v>
      </c>
      <c s="42" t="s">
        <v>692</v>
      </c>
      <c s="35">
        <v>0</v>
      </c>
      <c s="35">
        <v>0</v>
      </c>
      <c s="35">
        <f t="shared" si="752"/>
        <v>0</v>
      </c>
      <c s="170">
        <v>0</v>
      </c>
      <c s="218">
        <f t="shared" si="753"/>
        <v>0</v>
      </c>
      <c s="216">
        <v>0</v>
      </c>
      <c s="216">
        <f t="shared" si="754"/>
        <v>0</v>
      </c>
      <c s="216">
        <v>125</v>
      </c>
      <c s="219">
        <f t="shared" si="755"/>
        <v>125</v>
      </c>
      <c s="224">
        <v>0</v>
      </c>
      <c s="219">
        <f t="shared" si="756"/>
        <v>125</v>
      </c>
      <c s="224">
        <v>0</v>
      </c>
      <c s="219">
        <f t="shared" si="757"/>
        <v>125</v>
      </c>
      <c s="31"/>
      <c s="40"/>
      <c s="40"/>
    </row>
    <row r="1566" spans="1:22" s="41" customFormat="1" ht="25.5">
      <c r="A1566" s="292" t="s">
        <v>693</v>
      </c>
      <c s="81">
        <v>800</v>
      </c>
      <c s="36" t="s">
        <v>414</v>
      </c>
      <c s="36" t="s">
        <v>419</v>
      </c>
      <c s="49" t="s">
        <v>17</v>
      </c>
      <c s="42" t="s">
        <v>694</v>
      </c>
      <c s="35">
        <v>0</v>
      </c>
      <c s="35">
        <v>0</v>
      </c>
      <c s="35">
        <f t="shared" si="752"/>
        <v>0</v>
      </c>
      <c s="170">
        <v>0</v>
      </c>
      <c s="218">
        <f t="shared" si="753"/>
        <v>0</v>
      </c>
      <c s="216">
        <v>0</v>
      </c>
      <c s="216">
        <f t="shared" si="754"/>
        <v>0</v>
      </c>
      <c s="216">
        <v>20</v>
      </c>
      <c s="219">
        <f t="shared" si="755"/>
        <v>20</v>
      </c>
      <c s="224">
        <v>0</v>
      </c>
      <c s="219">
        <f t="shared" si="756"/>
        <v>20</v>
      </c>
      <c s="224">
        <v>0</v>
      </c>
      <c s="219">
        <f t="shared" si="757"/>
        <v>20</v>
      </c>
      <c s="31"/>
      <c s="40"/>
      <c s="40"/>
    </row>
    <row r="1567" spans="1:22" s="41" customFormat="1" ht="25.5" hidden="1">
      <c r="A1567" s="292" t="s">
        <v>695</v>
      </c>
      <c s="81">
        <v>800</v>
      </c>
      <c s="36" t="s">
        <v>414</v>
      </c>
      <c s="36" t="s">
        <v>419</v>
      </c>
      <c s="49" t="s">
        <v>17</v>
      </c>
      <c s="42" t="s">
        <v>696</v>
      </c>
      <c s="35">
        <v>0</v>
      </c>
      <c s="35">
        <v>0</v>
      </c>
      <c s="35">
        <f t="shared" si="752"/>
        <v>0</v>
      </c>
      <c s="170">
        <v>0</v>
      </c>
      <c s="218">
        <f t="shared" si="753"/>
        <v>0</v>
      </c>
      <c s="216">
        <v>0</v>
      </c>
      <c s="216">
        <f t="shared" si="754"/>
        <v>0</v>
      </c>
      <c s="216">
        <v>0</v>
      </c>
      <c s="219">
        <f t="shared" si="755"/>
        <v>0</v>
      </c>
      <c s="224">
        <v>0</v>
      </c>
      <c s="219">
        <f t="shared" si="756"/>
        <v>0</v>
      </c>
      <c s="224">
        <v>0</v>
      </c>
      <c s="219">
        <f t="shared" si="757"/>
        <v>0</v>
      </c>
      <c s="31"/>
      <c s="40"/>
      <c s="40"/>
    </row>
    <row r="1568" spans="1:22" s="41" customFormat="1" ht="25.5">
      <c r="A1568" s="292" t="s">
        <v>684</v>
      </c>
      <c s="81">
        <v>800</v>
      </c>
      <c s="36" t="s">
        <v>414</v>
      </c>
      <c s="36" t="s">
        <v>419</v>
      </c>
      <c s="49" t="s">
        <v>17</v>
      </c>
      <c s="42" t="s">
        <v>685</v>
      </c>
      <c s="35">
        <v>0</v>
      </c>
      <c s="35">
        <v>0</v>
      </c>
      <c s="35">
        <f t="shared" si="752"/>
        <v>0</v>
      </c>
      <c s="170">
        <v>0</v>
      </c>
      <c s="218">
        <f t="shared" si="753"/>
        <v>0</v>
      </c>
      <c s="216">
        <v>0</v>
      </c>
      <c s="216">
        <f t="shared" si="754"/>
        <v>0</v>
      </c>
      <c s="216">
        <v>200</v>
      </c>
      <c s="219">
        <f t="shared" si="755"/>
        <v>200</v>
      </c>
      <c s="224">
        <v>0</v>
      </c>
      <c s="219">
        <f t="shared" si="756"/>
        <v>200</v>
      </c>
      <c s="224">
        <v>0</v>
      </c>
      <c s="219">
        <f t="shared" si="757"/>
        <v>200</v>
      </c>
      <c s="31"/>
      <c s="40"/>
      <c s="40"/>
    </row>
    <row r="1569" spans="1:22" s="33" customFormat="1" ht="12.75" hidden="1">
      <c r="A1569" s="292" t="s">
        <v>853</v>
      </c>
      <c s="81">
        <v>800</v>
      </c>
      <c s="36" t="s">
        <v>427</v>
      </c>
      <c s="36" t="s">
        <v>435</v>
      </c>
      <c s="49" t="s">
        <v>17</v>
      </c>
      <c s="42" t="s">
        <v>854</v>
      </c>
      <c s="39"/>
      <c s="35"/>
      <c s="35">
        <f t="shared" si="752"/>
        <v>0</v>
      </c>
      <c s="170"/>
      <c s="218">
        <f t="shared" si="753"/>
        <v>0</v>
      </c>
      <c s="216"/>
      <c s="216">
        <f t="shared" si="754"/>
        <v>0</v>
      </c>
      <c s="216"/>
      <c s="219">
        <f t="shared" si="755"/>
        <v>0</v>
      </c>
      <c s="224">
        <v>0</v>
      </c>
      <c s="219">
        <f t="shared" si="756"/>
        <v>0</v>
      </c>
      <c s="224">
        <v>0</v>
      </c>
      <c s="219">
        <f t="shared" si="757"/>
        <v>0</v>
      </c>
      <c s="45"/>
      <c s="32"/>
      <c s="32"/>
    </row>
    <row r="1570" spans="1:22" s="41" customFormat="1" ht="12.75" hidden="1">
      <c r="A1570" s="292" t="s">
        <v>645</v>
      </c>
      <c s="81">
        <v>800</v>
      </c>
      <c s="36" t="s">
        <v>414</v>
      </c>
      <c s="36" t="s">
        <v>419</v>
      </c>
      <c s="49" t="s">
        <v>17</v>
      </c>
      <c s="42" t="s">
        <v>646</v>
      </c>
      <c s="39">
        <v>1339</v>
      </c>
      <c s="35">
        <v>0</v>
      </c>
      <c s="35">
        <f>G1570+H1570</f>
        <v>1339</v>
      </c>
      <c s="170">
        <v>0</v>
      </c>
      <c s="218">
        <f>I1570+J1570</f>
        <v>1339</v>
      </c>
      <c s="216">
        <v>0</v>
      </c>
      <c s="216">
        <f>K1570+L1570</f>
        <v>1339</v>
      </c>
      <c s="216">
        <v>-1339</v>
      </c>
      <c s="219">
        <f>K1570+N1570</f>
        <v>0</v>
      </c>
      <c s="224">
        <v>0</v>
      </c>
      <c s="219">
        <f t="shared" si="756"/>
        <v>0</v>
      </c>
      <c s="224">
        <v>0</v>
      </c>
      <c s="219">
        <f t="shared" si="757"/>
        <v>0</v>
      </c>
      <c s="31"/>
      <c s="40"/>
      <c s="40"/>
    </row>
    <row r="1571" spans="1:22" s="41" customFormat="1" ht="12.75">
      <c r="A1571" s="292" t="s">
        <v>697</v>
      </c>
      <c s="81">
        <v>800</v>
      </c>
      <c s="36" t="s">
        <v>414</v>
      </c>
      <c s="36" t="s">
        <v>419</v>
      </c>
      <c s="49" t="s">
        <v>17</v>
      </c>
      <c s="42" t="s">
        <v>698</v>
      </c>
      <c s="35">
        <v>0</v>
      </c>
      <c s="35">
        <v>0</v>
      </c>
      <c s="35">
        <f>G1571+H1571</f>
        <v>0</v>
      </c>
      <c s="170">
        <v>0</v>
      </c>
      <c s="218">
        <f>I1571+J1571</f>
        <v>0</v>
      </c>
      <c s="216">
        <v>0</v>
      </c>
      <c s="216">
        <f>K1571+L1571</f>
        <v>0</v>
      </c>
      <c s="216">
        <v>5</v>
      </c>
      <c s="219">
        <f>K1571+N1571</f>
        <v>5</v>
      </c>
      <c s="224">
        <v>0</v>
      </c>
      <c s="219">
        <f t="shared" si="756"/>
        <v>5</v>
      </c>
      <c s="224">
        <v>0</v>
      </c>
      <c s="219">
        <f t="shared" si="757"/>
        <v>5</v>
      </c>
      <c s="31"/>
      <c s="40"/>
      <c s="40"/>
    </row>
    <row r="1572" spans="1:22" s="41" customFormat="1" ht="12.75">
      <c r="A1572" s="292" t="s">
        <v>699</v>
      </c>
      <c s="81">
        <v>800</v>
      </c>
      <c s="36" t="s">
        <v>414</v>
      </c>
      <c s="36" t="s">
        <v>419</v>
      </c>
      <c s="49" t="s">
        <v>17</v>
      </c>
      <c s="42" t="s">
        <v>700</v>
      </c>
      <c s="35">
        <v>0</v>
      </c>
      <c s="35">
        <v>0</v>
      </c>
      <c s="35">
        <f>G1572+H1572</f>
        <v>0</v>
      </c>
      <c s="170">
        <v>0</v>
      </c>
      <c s="218">
        <f>I1572+J1572</f>
        <v>0</v>
      </c>
      <c s="216">
        <v>0</v>
      </c>
      <c s="216">
        <f>K1572+L1572</f>
        <v>0</v>
      </c>
      <c s="216">
        <v>0</v>
      </c>
      <c s="219">
        <f>K1572+N1572</f>
        <v>0</v>
      </c>
      <c s="216">
        <v>0</v>
      </c>
      <c s="219">
        <f t="shared" si="756"/>
        <v>0</v>
      </c>
      <c s="216">
        <v>0</v>
      </c>
      <c s="219">
        <f t="shared" si="757"/>
        <v>0</v>
      </c>
      <c s="31"/>
      <c s="40"/>
      <c s="40"/>
    </row>
    <row r="1573" spans="1:22" s="41" customFormat="1" ht="12.75">
      <c r="A1573" s="292" t="s">
        <v>553</v>
      </c>
      <c s="81">
        <v>800</v>
      </c>
      <c s="36" t="s">
        <v>414</v>
      </c>
      <c s="36" t="s">
        <v>419</v>
      </c>
      <c s="49" t="s">
        <v>554</v>
      </c>
      <c s="42"/>
      <c s="39">
        <f>G1576</f>
        <v>1200</v>
      </c>
      <c s="35">
        <f>H1576</f>
        <v>0</v>
      </c>
      <c s="35">
        <f t="shared" si="758" ref="I1573:O1573">I1576+I1574+I1575</f>
        <v>1200</v>
      </c>
      <c s="170">
        <f t="shared" si="758"/>
        <v>0</v>
      </c>
      <c s="218">
        <f t="shared" si="758"/>
        <v>1200</v>
      </c>
      <c s="216">
        <f t="shared" si="758"/>
        <v>0</v>
      </c>
      <c s="216">
        <f t="shared" si="758"/>
        <v>1200</v>
      </c>
      <c s="216">
        <f t="shared" si="758"/>
        <v>0</v>
      </c>
      <c s="219">
        <f t="shared" si="758"/>
        <v>1200</v>
      </c>
      <c s="216">
        <f>P1576+P1574+P1575</f>
        <v>0</v>
      </c>
      <c s="219">
        <f>Q1576+Q1574+Q1575</f>
        <v>1200</v>
      </c>
      <c s="216">
        <f>R1576+R1574+R1575</f>
        <v>0</v>
      </c>
      <c s="219">
        <f>S1576+S1574+S1575</f>
        <v>1200</v>
      </c>
      <c s="31"/>
      <c s="40"/>
      <c s="40"/>
    </row>
    <row r="1574" spans="1:22" s="41" customFormat="1" ht="13.5">
      <c r="A1574" s="292" t="s">
        <v>689</v>
      </c>
      <c s="81">
        <v>800</v>
      </c>
      <c s="36" t="s">
        <v>414</v>
      </c>
      <c s="36" t="s">
        <v>419</v>
      </c>
      <c s="49" t="s">
        <v>554</v>
      </c>
      <c s="42" t="s">
        <v>690</v>
      </c>
      <c s="35">
        <v>0</v>
      </c>
      <c s="35">
        <v>0</v>
      </c>
      <c s="35">
        <f>G1574+H1574</f>
        <v>0</v>
      </c>
      <c s="170">
        <v>0</v>
      </c>
      <c s="218">
        <f>I1574+J1574</f>
        <v>0</v>
      </c>
      <c s="216">
        <v>0</v>
      </c>
      <c s="216">
        <f>K1574+L1574</f>
        <v>0</v>
      </c>
      <c s="216">
        <v>1200</v>
      </c>
      <c s="219">
        <f>K1574+N1574</f>
        <v>1200</v>
      </c>
      <c s="224">
        <v>0</v>
      </c>
      <c s="219">
        <f>O1574+P1574</f>
        <v>1200</v>
      </c>
      <c s="224">
        <v>0</v>
      </c>
      <c s="219">
        <f>Q1574+R1574</f>
        <v>1200</v>
      </c>
      <c s="31"/>
      <c s="40"/>
      <c s="40"/>
    </row>
    <row r="1575" spans="1:22" s="41" customFormat="1" ht="13.5" hidden="1">
      <c r="A1575" s="292" t="s">
        <v>691</v>
      </c>
      <c s="81">
        <v>800</v>
      </c>
      <c s="36" t="s">
        <v>414</v>
      </c>
      <c s="36" t="s">
        <v>419</v>
      </c>
      <c s="49" t="s">
        <v>554</v>
      </c>
      <c s="42" t="s">
        <v>692</v>
      </c>
      <c s="35">
        <v>0</v>
      </c>
      <c s="35">
        <v>0</v>
      </c>
      <c s="35">
        <f>G1575+H1575</f>
        <v>0</v>
      </c>
      <c s="170">
        <v>0</v>
      </c>
      <c s="218">
        <f>I1575+J1575</f>
        <v>0</v>
      </c>
      <c s="216">
        <v>0</v>
      </c>
      <c s="216">
        <f>K1575+L1575</f>
        <v>0</v>
      </c>
      <c s="216">
        <v>0</v>
      </c>
      <c s="219">
        <f>K1575+N1575</f>
        <v>0</v>
      </c>
      <c s="224">
        <v>0</v>
      </c>
      <c s="219">
        <f>O1575+P1575</f>
        <v>0</v>
      </c>
      <c s="224">
        <v>0</v>
      </c>
      <c s="219">
        <f>Q1575+R1575</f>
        <v>0</v>
      </c>
      <c s="31"/>
      <c s="40"/>
      <c s="40"/>
    </row>
    <row r="1576" spans="1:22" s="41" customFormat="1" ht="13.5" hidden="1">
      <c r="A1576" s="292" t="s">
        <v>645</v>
      </c>
      <c s="81">
        <v>800</v>
      </c>
      <c s="36" t="s">
        <v>414</v>
      </c>
      <c s="36" t="s">
        <v>419</v>
      </c>
      <c s="49" t="s">
        <v>554</v>
      </c>
      <c s="42" t="s">
        <v>646</v>
      </c>
      <c s="39">
        <v>1200</v>
      </c>
      <c s="35">
        <v>0</v>
      </c>
      <c s="35">
        <f>G1576+H1576</f>
        <v>1200</v>
      </c>
      <c s="170">
        <v>0</v>
      </c>
      <c s="218">
        <f>I1576+J1576</f>
        <v>1200</v>
      </c>
      <c s="216">
        <v>0</v>
      </c>
      <c s="216">
        <f>K1576+L1576</f>
        <v>1200</v>
      </c>
      <c s="216">
        <v>-1200</v>
      </c>
      <c s="219">
        <f>K1576+N1576</f>
        <v>0</v>
      </c>
      <c s="224">
        <v>0</v>
      </c>
      <c s="219">
        <f>O1576+P1576</f>
        <v>0</v>
      </c>
      <c s="224">
        <v>0</v>
      </c>
      <c s="219">
        <f>Q1576+R1576</f>
        <v>0</v>
      </c>
      <c s="31"/>
      <c s="40"/>
      <c s="40"/>
    </row>
    <row r="1577" spans="1:22" s="33" customFormat="1" ht="26.25" hidden="1">
      <c r="A1577" s="292" t="s">
        <v>555</v>
      </c>
      <c s="81">
        <v>800</v>
      </c>
      <c s="36" t="s">
        <v>414</v>
      </c>
      <c s="36" t="s">
        <v>419</v>
      </c>
      <c s="49" t="s">
        <v>556</v>
      </c>
      <c s="42"/>
      <c s="39">
        <f t="shared" si="759" ref="G1577:S1577">G1578</f>
        <v>0</v>
      </c>
      <c s="35">
        <f t="shared" si="759"/>
        <v>0</v>
      </c>
      <c s="35">
        <f t="shared" si="759"/>
        <v>0</v>
      </c>
      <c s="170">
        <f t="shared" si="759"/>
        <v>0</v>
      </c>
      <c s="218">
        <f t="shared" si="759"/>
        <v>0</v>
      </c>
      <c s="216">
        <f t="shared" si="759"/>
        <v>0</v>
      </c>
      <c s="216">
        <f t="shared" si="759"/>
        <v>0</v>
      </c>
      <c s="216">
        <f t="shared" si="759"/>
        <v>0</v>
      </c>
      <c s="219">
        <f t="shared" si="759"/>
        <v>0</v>
      </c>
      <c s="216">
        <f t="shared" si="759"/>
        <v>0</v>
      </c>
      <c s="219">
        <f t="shared" si="759"/>
        <v>0</v>
      </c>
      <c s="216">
        <f t="shared" si="759"/>
        <v>0</v>
      </c>
      <c s="219">
        <f t="shared" si="759"/>
        <v>0</v>
      </c>
      <c s="31"/>
      <c s="32"/>
      <c s="32"/>
    </row>
    <row r="1578" spans="1:22" s="33" customFormat="1" ht="13.5" hidden="1">
      <c r="A1578" s="292" t="s">
        <v>590</v>
      </c>
      <c s="81">
        <v>800</v>
      </c>
      <c s="36" t="s">
        <v>414</v>
      </c>
      <c s="36" t="s">
        <v>419</v>
      </c>
      <c s="49" t="s">
        <v>556</v>
      </c>
      <c s="42" t="s">
        <v>591</v>
      </c>
      <c s="39"/>
      <c s="35"/>
      <c s="35"/>
      <c s="170"/>
      <c s="218"/>
      <c s="216"/>
      <c s="216"/>
      <c s="216"/>
      <c s="219"/>
      <c s="216"/>
      <c s="219"/>
      <c s="216"/>
      <c s="219"/>
      <c s="31"/>
      <c s="32"/>
      <c s="32"/>
    </row>
    <row r="1579" spans="1:22" s="33" customFormat="1" ht="13.5" hidden="1">
      <c r="A1579" s="291" t="s">
        <v>431</v>
      </c>
      <c s="84">
        <v>800</v>
      </c>
      <c s="34" t="s">
        <v>414</v>
      </c>
      <c s="34" t="s">
        <v>432</v>
      </c>
      <c s="34"/>
      <c s="38"/>
      <c s="44">
        <f t="shared" si="760" ref="G1579:S1580">G1580</f>
        <v>0</v>
      </c>
      <c s="37">
        <f t="shared" si="760"/>
        <v>0</v>
      </c>
      <c s="37">
        <f t="shared" si="760"/>
        <v>0</v>
      </c>
      <c s="173">
        <f t="shared" si="760"/>
        <v>0</v>
      </c>
      <c s="222">
        <f t="shared" si="760"/>
        <v>0</v>
      </c>
      <c s="220">
        <f t="shared" si="760"/>
        <v>0</v>
      </c>
      <c s="220">
        <f t="shared" si="760"/>
        <v>0</v>
      </c>
      <c s="220">
        <f t="shared" si="760"/>
        <v>0</v>
      </c>
      <c s="223">
        <f t="shared" si="760"/>
        <v>0</v>
      </c>
      <c s="220">
        <f t="shared" si="760"/>
        <v>0</v>
      </c>
      <c s="223">
        <f t="shared" si="760"/>
        <v>0</v>
      </c>
      <c s="220">
        <f t="shared" si="760"/>
        <v>0</v>
      </c>
      <c s="223">
        <f t="shared" si="760"/>
        <v>0</v>
      </c>
      <c s="31"/>
      <c s="32"/>
      <c s="32"/>
    </row>
    <row r="1580" spans="1:22" s="33" customFormat="1" ht="13.5" hidden="1">
      <c r="A1580" s="292" t="s">
        <v>899</v>
      </c>
      <c s="81">
        <v>800</v>
      </c>
      <c s="36" t="s">
        <v>414</v>
      </c>
      <c s="36" t="s">
        <v>432</v>
      </c>
      <c s="81" t="s">
        <v>900</v>
      </c>
      <c s="38"/>
      <c s="44">
        <f t="shared" si="760"/>
        <v>0</v>
      </c>
      <c s="37">
        <f t="shared" si="760"/>
        <v>0</v>
      </c>
      <c s="37">
        <f t="shared" si="760"/>
        <v>0</v>
      </c>
      <c s="173">
        <f t="shared" si="760"/>
        <v>0</v>
      </c>
      <c s="222">
        <f t="shared" si="760"/>
        <v>0</v>
      </c>
      <c s="220">
        <f t="shared" si="760"/>
        <v>0</v>
      </c>
      <c s="220">
        <f t="shared" si="760"/>
        <v>0</v>
      </c>
      <c s="220">
        <f t="shared" si="760"/>
        <v>0</v>
      </c>
      <c s="223">
        <f t="shared" si="760"/>
        <v>0</v>
      </c>
      <c s="220">
        <f t="shared" si="760"/>
        <v>0</v>
      </c>
      <c s="223">
        <f t="shared" si="760"/>
        <v>0</v>
      </c>
      <c s="220">
        <f t="shared" si="760"/>
        <v>0</v>
      </c>
      <c s="223">
        <f t="shared" si="760"/>
        <v>0</v>
      </c>
      <c s="31"/>
      <c s="32"/>
      <c s="32"/>
    </row>
    <row r="1581" spans="1:22" s="33" customFormat="1" ht="13.5" hidden="1">
      <c r="A1581" s="292" t="s">
        <v>849</v>
      </c>
      <c s="81">
        <v>800</v>
      </c>
      <c s="36" t="s">
        <v>414</v>
      </c>
      <c s="36" t="s">
        <v>432</v>
      </c>
      <c s="81" t="s">
        <v>901</v>
      </c>
      <c s="109"/>
      <c s="39">
        <f t="shared" si="761" ref="G1581:O1581">G1582+G1584+G1583</f>
        <v>0</v>
      </c>
      <c s="35">
        <f t="shared" si="761"/>
        <v>0</v>
      </c>
      <c s="35">
        <f t="shared" si="761"/>
        <v>0</v>
      </c>
      <c s="170">
        <f t="shared" si="761"/>
        <v>0</v>
      </c>
      <c s="218">
        <f t="shared" si="761"/>
        <v>0</v>
      </c>
      <c s="216">
        <f>L1582+L1584+L1583</f>
        <v>0</v>
      </c>
      <c s="216">
        <f>M1582+M1584+M1583</f>
        <v>0</v>
      </c>
      <c s="216">
        <f t="shared" si="761"/>
        <v>0</v>
      </c>
      <c s="219">
        <f t="shared" si="761"/>
        <v>0</v>
      </c>
      <c s="216">
        <f>P1582+P1584+P1583</f>
        <v>0</v>
      </c>
      <c s="219">
        <f>Q1582+Q1584+Q1583</f>
        <v>0</v>
      </c>
      <c s="216">
        <f>R1582+R1584+R1583</f>
        <v>0</v>
      </c>
      <c s="219">
        <f>S1582+S1584+S1583</f>
        <v>0</v>
      </c>
      <c s="31"/>
      <c s="32"/>
      <c s="32"/>
    </row>
    <row r="1582" spans="1:22" s="33" customFormat="1" ht="13.5" hidden="1">
      <c r="A1582" s="292" t="s">
        <v>851</v>
      </c>
      <c s="81">
        <v>800</v>
      </c>
      <c s="36" t="s">
        <v>414</v>
      </c>
      <c s="36" t="s">
        <v>432</v>
      </c>
      <c s="81" t="s">
        <v>901</v>
      </c>
      <c s="42" t="s">
        <v>852</v>
      </c>
      <c s="39"/>
      <c s="35"/>
      <c s="35"/>
      <c s="170"/>
      <c s="218"/>
      <c s="216"/>
      <c s="216"/>
      <c s="216"/>
      <c s="219"/>
      <c s="216"/>
      <c s="219"/>
      <c s="216"/>
      <c s="219"/>
      <c s="31"/>
      <c s="32"/>
      <c s="32"/>
    </row>
    <row r="1583" spans="1:22" s="33" customFormat="1" ht="13.5" hidden="1">
      <c r="A1583" s="292" t="s">
        <v>853</v>
      </c>
      <c s="81">
        <v>800</v>
      </c>
      <c s="36" t="s">
        <v>414</v>
      </c>
      <c s="36" t="s">
        <v>432</v>
      </c>
      <c s="81" t="s">
        <v>901</v>
      </c>
      <c s="42" t="s">
        <v>854</v>
      </c>
      <c s="39"/>
      <c s="35"/>
      <c s="35"/>
      <c s="170"/>
      <c s="218"/>
      <c s="216"/>
      <c s="216"/>
      <c s="216"/>
      <c s="219"/>
      <c s="216"/>
      <c s="219"/>
      <c s="216"/>
      <c s="219"/>
      <c s="31"/>
      <c s="32"/>
      <c s="32"/>
    </row>
    <row r="1584" spans="1:22" s="33" customFormat="1" ht="26.25" hidden="1">
      <c r="A1584" s="292" t="s">
        <v>1047</v>
      </c>
      <c s="81">
        <v>800</v>
      </c>
      <c s="36" t="s">
        <v>414</v>
      </c>
      <c s="36" t="s">
        <v>432</v>
      </c>
      <c s="81" t="s">
        <v>557</v>
      </c>
      <c s="42"/>
      <c s="39">
        <f t="shared" si="762" ref="G1584:S1584">G1585</f>
        <v>0</v>
      </c>
      <c s="35">
        <f t="shared" si="762"/>
        <v>0</v>
      </c>
      <c s="35">
        <f t="shared" si="762"/>
        <v>0</v>
      </c>
      <c s="170">
        <f t="shared" si="762"/>
        <v>0</v>
      </c>
      <c s="218">
        <f t="shared" si="762"/>
        <v>0</v>
      </c>
      <c s="216">
        <f t="shared" si="762"/>
        <v>0</v>
      </c>
      <c s="216">
        <f t="shared" si="762"/>
        <v>0</v>
      </c>
      <c s="216">
        <f t="shared" si="762"/>
        <v>0</v>
      </c>
      <c s="219">
        <f t="shared" si="762"/>
        <v>0</v>
      </c>
      <c s="216">
        <f t="shared" si="762"/>
        <v>0</v>
      </c>
      <c s="219">
        <f t="shared" si="762"/>
        <v>0</v>
      </c>
      <c s="216">
        <f t="shared" si="762"/>
        <v>0</v>
      </c>
      <c s="219">
        <f t="shared" si="762"/>
        <v>0</v>
      </c>
      <c s="31"/>
      <c s="32"/>
      <c s="32"/>
    </row>
    <row r="1585" spans="1:22" s="33" customFormat="1" ht="13.5" hidden="1">
      <c r="A1585" s="292" t="s">
        <v>851</v>
      </c>
      <c s="81">
        <v>800</v>
      </c>
      <c s="36" t="s">
        <v>414</v>
      </c>
      <c s="36" t="s">
        <v>432</v>
      </c>
      <c s="81" t="s">
        <v>557</v>
      </c>
      <c s="42" t="s">
        <v>852</v>
      </c>
      <c s="39"/>
      <c s="35"/>
      <c s="35"/>
      <c s="170"/>
      <c s="218"/>
      <c s="216"/>
      <c s="216"/>
      <c s="216"/>
      <c s="219"/>
      <c s="216"/>
      <c s="219"/>
      <c s="216"/>
      <c s="219"/>
      <c s="31"/>
      <c s="32"/>
      <c s="32"/>
    </row>
    <row r="1586" spans="1:22" s="48" customFormat="1" ht="13.5" hidden="1">
      <c r="A1586" s="291" t="s">
        <v>844</v>
      </c>
      <c s="84">
        <v>800</v>
      </c>
      <c s="34" t="s">
        <v>427</v>
      </c>
      <c s="84"/>
      <c s="84"/>
      <c s="38"/>
      <c s="66">
        <f t="shared" si="763" ref="G1586:S1586">G1587</f>
        <v>0</v>
      </c>
      <c s="67">
        <f t="shared" si="763"/>
        <v>0</v>
      </c>
      <c s="67">
        <f t="shared" si="763"/>
        <v>0</v>
      </c>
      <c s="180">
        <f t="shared" si="763"/>
        <v>0</v>
      </c>
      <c s="242">
        <f t="shared" si="763"/>
        <v>0</v>
      </c>
      <c s="241">
        <f t="shared" si="763"/>
        <v>0</v>
      </c>
      <c s="241">
        <f t="shared" si="763"/>
        <v>0</v>
      </c>
      <c s="241">
        <f t="shared" si="763"/>
        <v>0</v>
      </c>
      <c s="243">
        <f t="shared" si="763"/>
        <v>0</v>
      </c>
      <c s="241">
        <f t="shared" si="763"/>
        <v>0</v>
      </c>
      <c s="243">
        <f t="shared" si="763"/>
        <v>0</v>
      </c>
      <c s="241">
        <f t="shared" si="763"/>
        <v>0</v>
      </c>
      <c s="243">
        <f t="shared" si="763"/>
        <v>0</v>
      </c>
      <c s="31"/>
      <c s="47"/>
      <c s="47"/>
    </row>
    <row r="1587" spans="1:22" s="33" customFormat="1" ht="26.25" hidden="1">
      <c r="A1587" s="291" t="s">
        <v>449</v>
      </c>
      <c s="34">
        <v>800</v>
      </c>
      <c s="34" t="s">
        <v>427</v>
      </c>
      <c s="34" t="s">
        <v>423</v>
      </c>
      <c s="36"/>
      <c s="42"/>
      <c s="39">
        <f t="shared" si="764" ref="G1587:S1587">+G1588</f>
        <v>0</v>
      </c>
      <c s="35">
        <f t="shared" si="764"/>
        <v>0</v>
      </c>
      <c s="35">
        <f t="shared" si="764"/>
        <v>0</v>
      </c>
      <c s="170">
        <f t="shared" si="764"/>
        <v>0</v>
      </c>
      <c s="218">
        <f t="shared" si="764"/>
        <v>0</v>
      </c>
      <c s="216">
        <f t="shared" si="764"/>
        <v>0</v>
      </c>
      <c s="216">
        <f t="shared" si="764"/>
        <v>0</v>
      </c>
      <c s="216">
        <f t="shared" si="764"/>
        <v>0</v>
      </c>
      <c s="219">
        <f t="shared" si="764"/>
        <v>0</v>
      </c>
      <c s="216">
        <f t="shared" si="764"/>
        <v>0</v>
      </c>
      <c s="219">
        <f t="shared" si="764"/>
        <v>0</v>
      </c>
      <c s="216">
        <f t="shared" si="764"/>
        <v>0</v>
      </c>
      <c s="219">
        <f t="shared" si="764"/>
        <v>0</v>
      </c>
      <c s="31"/>
      <c s="32"/>
      <c s="32"/>
    </row>
    <row r="1588" spans="1:22" s="33" customFormat="1" ht="13.5" hidden="1">
      <c r="A1588" s="292" t="s">
        <v>910</v>
      </c>
      <c s="81">
        <v>800</v>
      </c>
      <c s="36" t="s">
        <v>427</v>
      </c>
      <c s="36" t="s">
        <v>423</v>
      </c>
      <c s="36" t="s">
        <v>911</v>
      </c>
      <c s="42"/>
      <c s="39">
        <f t="shared" si="765" ref="G1588:S1589">G1589</f>
        <v>0</v>
      </c>
      <c s="35">
        <f t="shared" si="765"/>
        <v>0</v>
      </c>
      <c s="35">
        <f t="shared" si="765"/>
        <v>0</v>
      </c>
      <c s="170">
        <f t="shared" si="765"/>
        <v>0</v>
      </c>
      <c s="218">
        <f t="shared" si="765"/>
        <v>0</v>
      </c>
      <c s="216">
        <f t="shared" si="765"/>
        <v>0</v>
      </c>
      <c s="216">
        <f t="shared" si="765"/>
        <v>0</v>
      </c>
      <c s="216">
        <f t="shared" si="765"/>
        <v>0</v>
      </c>
      <c s="219">
        <f t="shared" si="765"/>
        <v>0</v>
      </c>
      <c s="216">
        <f t="shared" si="765"/>
        <v>0</v>
      </c>
      <c s="219">
        <f t="shared" si="765"/>
        <v>0</v>
      </c>
      <c s="216">
        <f t="shared" si="765"/>
        <v>0</v>
      </c>
      <c s="219">
        <f t="shared" si="765"/>
        <v>0</v>
      </c>
      <c s="31"/>
      <c s="32"/>
      <c s="32"/>
    </row>
    <row r="1589" spans="1:22" s="33" customFormat="1" ht="13.5" hidden="1">
      <c r="A1589" s="292" t="s">
        <v>558</v>
      </c>
      <c s="36" t="s">
        <v>559</v>
      </c>
      <c s="36" t="s">
        <v>427</v>
      </c>
      <c s="36" t="s">
        <v>423</v>
      </c>
      <c s="36" t="s">
        <v>913</v>
      </c>
      <c s="42"/>
      <c s="39">
        <f t="shared" si="765"/>
        <v>0</v>
      </c>
      <c s="35">
        <f t="shared" si="765"/>
        <v>0</v>
      </c>
      <c s="35">
        <f t="shared" si="765"/>
        <v>0</v>
      </c>
      <c s="170">
        <f t="shared" si="765"/>
        <v>0</v>
      </c>
      <c s="218">
        <f t="shared" si="765"/>
        <v>0</v>
      </c>
      <c s="216">
        <f t="shared" si="765"/>
        <v>0</v>
      </c>
      <c s="216">
        <f t="shared" si="765"/>
        <v>0</v>
      </c>
      <c s="216">
        <f t="shared" si="765"/>
        <v>0</v>
      </c>
      <c s="219">
        <f t="shared" si="765"/>
        <v>0</v>
      </c>
      <c s="216">
        <f t="shared" si="765"/>
        <v>0</v>
      </c>
      <c s="219">
        <f t="shared" si="765"/>
        <v>0</v>
      </c>
      <c s="216">
        <f t="shared" si="765"/>
        <v>0</v>
      </c>
      <c s="219">
        <f t="shared" si="765"/>
        <v>0</v>
      </c>
      <c s="31"/>
      <c s="32"/>
      <c s="32"/>
    </row>
    <row r="1590" spans="1:22" s="33" customFormat="1" ht="13.5" hidden="1" thickBot="1">
      <c r="A1590" s="297" t="s">
        <v>590</v>
      </c>
      <c s="54" t="s">
        <v>559</v>
      </c>
      <c s="54" t="s">
        <v>427</v>
      </c>
      <c s="54" t="s">
        <v>423</v>
      </c>
      <c s="54" t="s">
        <v>913</v>
      </c>
      <c s="56" t="s">
        <v>591</v>
      </c>
      <c s="76"/>
      <c s="77"/>
      <c s="77"/>
      <c s="187"/>
      <c s="256"/>
      <c s="246"/>
      <c s="246"/>
      <c s="246"/>
      <c s="254"/>
      <c s="246"/>
      <c s="254"/>
      <c s="246"/>
      <c s="254"/>
      <c s="31"/>
      <c s="32"/>
      <c s="32"/>
    </row>
    <row r="1591" spans="1:22" s="28" customFormat="1" ht="16.5" thickBot="1">
      <c r="A1591" s="446" t="s">
        <v>560</v>
      </c>
      <c s="447"/>
      <c s="447"/>
      <c s="447"/>
      <c s="447"/>
      <c s="448"/>
      <c s="113">
        <f>G1592+G1709+G1714+G1731+G1800+G1826+G1866+G1885+G1833+G1880</f>
        <v>25916.299999999999</v>
      </c>
      <c s="113">
        <f t="shared" si="766" ref="H1591:N1591">H1592+H1709+H1714+H1731+H1800+H1826+H1866+H1885+H1833+H1880</f>
        <v>7243.8400000000001</v>
      </c>
      <c s="113">
        <f t="shared" si="766"/>
        <v>33160.139999999999</v>
      </c>
      <c s="114">
        <f t="shared" si="766"/>
        <v>0</v>
      </c>
      <c s="269">
        <f t="shared" si="766"/>
        <v>33160.139999999999</v>
      </c>
      <c s="268">
        <f t="shared" si="766"/>
        <v>0</v>
      </c>
      <c s="268">
        <f t="shared" si="766"/>
        <v>33160.139999999999</v>
      </c>
      <c s="268">
        <f t="shared" si="766"/>
        <v>21972.549999999999</v>
      </c>
      <c s="268">
        <f>O1592+O1709+O1714+O1731+O1800+O1826+O1866+O1885+O1833+O1880+O1850</f>
        <v>55132.689999999995</v>
      </c>
      <c s="268">
        <f>P1592+P1709+P1714+P1731+P1800+P1826+P1866+P1885+P1833+P1880+P1850</f>
        <v>16218.896059999999</v>
      </c>
      <c s="268">
        <f>Q1592+Q1709+Q1714+Q1731+Q1800+Q1826+Q1866+Q1885+Q1833+Q1880+Q1850</f>
        <v>71351.596059999996</v>
      </c>
      <c s="268">
        <f>R1592+R1709+R1714+R1731+R1800+R1826+R1866+R1885+R1833+R1880+R1850</f>
        <v>-55</v>
      </c>
      <c s="268">
        <f>S1592+S1709+S1714+S1731+S1800+S1826+S1866+S1885+S1833+S1880+S1850</f>
        <v>71296.596059999996</v>
      </c>
      <c s="26">
        <f>Q1591-Q1630</f>
        <v>66489.093059999999</v>
      </c>
      <c s="27"/>
      <c s="27"/>
    </row>
    <row r="1592" spans="1:22" s="65" customFormat="1" ht="12.75">
      <c r="A1592" s="290" t="s">
        <v>656</v>
      </c>
      <c s="107">
        <v>801</v>
      </c>
      <c s="107" t="s">
        <v>561</v>
      </c>
      <c s="107"/>
      <c s="107"/>
      <c s="115"/>
      <c s="91">
        <f t="shared" si="767" ref="G1592:O1592">G1593+G1599+G1618+G1679+G1631+G1624</f>
        <v>22566.299999999999</v>
      </c>
      <c s="91">
        <f t="shared" si="767"/>
        <v>793.70000000000027</v>
      </c>
      <c s="91">
        <f t="shared" si="767"/>
        <v>23359.999999999996</v>
      </c>
      <c s="188">
        <f t="shared" si="767"/>
        <v>0</v>
      </c>
      <c s="258">
        <f t="shared" si="767"/>
        <v>23359.999999999996</v>
      </c>
      <c s="257">
        <f>L1593+L1599+L1618+L1679+L1631+L1624</f>
        <v>0</v>
      </c>
      <c s="257">
        <f>M1593+M1599+M1618+M1679+M1631+M1624</f>
        <v>23359.999999999996</v>
      </c>
      <c s="257">
        <f t="shared" si="767"/>
        <v>8708.8029999999999</v>
      </c>
      <c s="259">
        <f t="shared" si="767"/>
        <v>32068.803</v>
      </c>
      <c s="257">
        <f>P1593+P1599+P1618+P1679+P1631+P1624</f>
        <v>-60.664840000000012</v>
      </c>
      <c s="259">
        <f>Q1593+Q1599+Q1618+Q1679+Q1631+Q1624</f>
        <v>32008.148160000001</v>
      </c>
      <c s="257">
        <f>R1593+R1599+R1618+R1679+R1631+R1624</f>
        <v>0</v>
      </c>
      <c s="259">
        <f>S1593+S1599+S1618+S1679+S1631+S1624</f>
        <v>32008.148160000001</v>
      </c>
      <c s="31"/>
      <c s="64"/>
      <c s="64"/>
    </row>
    <row r="1593" spans="1:22" s="41" customFormat="1" ht="25.5">
      <c r="A1593" s="291" t="s">
        <v>416</v>
      </c>
      <c s="84">
        <v>801</v>
      </c>
      <c s="84" t="s">
        <v>561</v>
      </c>
      <c s="34" t="s">
        <v>417</v>
      </c>
      <c s="84"/>
      <c s="85"/>
      <c s="224">
        <f>G1594</f>
        <v>1700</v>
      </c>
      <c s="216">
        <f t="shared" si="768" ref="H1593:S1594">H1594</f>
        <v>44.600000000000001</v>
      </c>
      <c s="216">
        <f t="shared" si="768"/>
        <v>1744.5999999999999</v>
      </c>
      <c s="217">
        <f t="shared" si="768"/>
        <v>0</v>
      </c>
      <c s="218">
        <f t="shared" si="768"/>
        <v>1744.5999999999999</v>
      </c>
      <c s="216">
        <f t="shared" si="768"/>
        <v>0</v>
      </c>
      <c s="216">
        <f t="shared" si="768"/>
        <v>1744.5999999999999</v>
      </c>
      <c s="216">
        <f t="shared" si="768"/>
        <v>22.400000000000091</v>
      </c>
      <c s="219">
        <f t="shared" si="768"/>
        <v>1767</v>
      </c>
      <c s="216">
        <f t="shared" si="768"/>
        <v>0</v>
      </c>
      <c s="219">
        <f t="shared" si="768"/>
        <v>1767</v>
      </c>
      <c s="216">
        <f t="shared" si="768"/>
        <v>0</v>
      </c>
      <c s="219">
        <f t="shared" si="768"/>
        <v>1767</v>
      </c>
      <c s="31"/>
      <c s="40"/>
      <c s="40"/>
    </row>
    <row r="1594" spans="1:22" s="41" customFormat="1" ht="38.25">
      <c r="A1594" s="292" t="s">
        <v>975</v>
      </c>
      <c s="81">
        <v>801</v>
      </c>
      <c s="81" t="s">
        <v>561</v>
      </c>
      <c s="36" t="s">
        <v>417</v>
      </c>
      <c s="49" t="s">
        <v>15</v>
      </c>
      <c s="109"/>
      <c s="224">
        <f>G1595</f>
        <v>1700</v>
      </c>
      <c s="216">
        <f t="shared" si="768"/>
        <v>44.600000000000001</v>
      </c>
      <c s="216">
        <f t="shared" si="768"/>
        <v>1744.5999999999999</v>
      </c>
      <c s="217">
        <f t="shared" si="768"/>
        <v>0</v>
      </c>
      <c s="218">
        <f t="shared" si="768"/>
        <v>1744.5999999999999</v>
      </c>
      <c s="216">
        <f t="shared" si="768"/>
        <v>0</v>
      </c>
      <c s="216">
        <f t="shared" si="768"/>
        <v>1744.5999999999999</v>
      </c>
      <c s="216">
        <f t="shared" si="768"/>
        <v>22.400000000000091</v>
      </c>
      <c s="219">
        <f t="shared" si="768"/>
        <v>1767</v>
      </c>
      <c s="216">
        <f t="shared" si="768"/>
        <v>0</v>
      </c>
      <c s="219">
        <f t="shared" si="768"/>
        <v>1767</v>
      </c>
      <c s="216">
        <f t="shared" si="768"/>
        <v>0</v>
      </c>
      <c s="219">
        <f t="shared" si="768"/>
        <v>1767</v>
      </c>
      <c s="31"/>
      <c s="40"/>
      <c s="40"/>
    </row>
    <row r="1595" spans="1:22" s="41" customFormat="1" ht="12.75">
      <c r="A1595" s="292" t="s">
        <v>562</v>
      </c>
      <c s="81">
        <v>801</v>
      </c>
      <c s="81" t="s">
        <v>561</v>
      </c>
      <c s="36" t="s">
        <v>417</v>
      </c>
      <c s="49" t="s">
        <v>563</v>
      </c>
      <c s="109"/>
      <c s="224">
        <f>G1598</f>
        <v>1700</v>
      </c>
      <c s="216">
        <f>H1598</f>
        <v>44.600000000000001</v>
      </c>
      <c s="216">
        <f>I1598</f>
        <v>1744.5999999999999</v>
      </c>
      <c s="217">
        <f>J1598</f>
        <v>0</v>
      </c>
      <c s="218">
        <f>K1598+K1596+K1597</f>
        <v>1744.5999999999999</v>
      </c>
      <c s="216">
        <f>L1598</f>
        <v>0</v>
      </c>
      <c s="216">
        <f t="shared" si="769" ref="M1595:S1595">M1598+M1596+M1597</f>
        <v>1744.5999999999999</v>
      </c>
      <c s="216">
        <f t="shared" si="769"/>
        <v>22.400000000000091</v>
      </c>
      <c s="219">
        <f t="shared" si="769"/>
        <v>1767</v>
      </c>
      <c s="216">
        <f t="shared" si="769"/>
        <v>0</v>
      </c>
      <c s="219">
        <f t="shared" si="769"/>
        <v>1767</v>
      </c>
      <c s="216">
        <f t="shared" si="769"/>
        <v>0</v>
      </c>
      <c s="219">
        <f t="shared" si="769"/>
        <v>1767</v>
      </c>
      <c s="31"/>
      <c s="40"/>
      <c s="40"/>
    </row>
    <row r="1596" spans="1:22" s="41" customFormat="1" ht="12.75">
      <c r="A1596" s="292" t="s">
        <v>689</v>
      </c>
      <c s="81">
        <v>801</v>
      </c>
      <c s="81" t="s">
        <v>561</v>
      </c>
      <c s="36" t="s">
        <v>417</v>
      </c>
      <c s="49" t="s">
        <v>563</v>
      </c>
      <c s="42" t="s">
        <v>690</v>
      </c>
      <c s="216">
        <v>0</v>
      </c>
      <c s="216">
        <v>0</v>
      </c>
      <c s="216">
        <f>G1596+H1596</f>
        <v>0</v>
      </c>
      <c s="217">
        <v>0</v>
      </c>
      <c s="218">
        <f>I1596+J1596</f>
        <v>0</v>
      </c>
      <c s="216">
        <v>0</v>
      </c>
      <c s="216">
        <f>K1596+L1596</f>
        <v>0</v>
      </c>
      <c s="216">
        <v>1767</v>
      </c>
      <c s="219">
        <f>K1596+N1596</f>
        <v>1767</v>
      </c>
      <c s="224">
        <v>0</v>
      </c>
      <c s="219">
        <f>O1596+P1596</f>
        <v>1767</v>
      </c>
      <c s="224">
        <v>0</v>
      </c>
      <c s="219">
        <f>Q1596+R1596</f>
        <v>1767</v>
      </c>
      <c s="31"/>
      <c s="40"/>
      <c s="40"/>
    </row>
    <row r="1597" spans="1:22" s="41" customFormat="1" ht="12.75" hidden="1">
      <c r="A1597" s="292" t="s">
        <v>691</v>
      </c>
      <c s="81">
        <v>801</v>
      </c>
      <c s="81" t="s">
        <v>561</v>
      </c>
      <c s="36" t="s">
        <v>417</v>
      </c>
      <c s="49" t="s">
        <v>563</v>
      </c>
      <c s="42" t="s">
        <v>692</v>
      </c>
      <c s="216">
        <v>0</v>
      </c>
      <c s="216">
        <v>0</v>
      </c>
      <c s="216">
        <f>G1597+H1597</f>
        <v>0</v>
      </c>
      <c s="217">
        <v>0</v>
      </c>
      <c s="218">
        <f>I1597+J1597</f>
        <v>0</v>
      </c>
      <c s="216">
        <v>0</v>
      </c>
      <c s="216">
        <f>K1597+L1597</f>
        <v>0</v>
      </c>
      <c s="216">
        <v>0</v>
      </c>
      <c s="219">
        <f>K1597+N1597</f>
        <v>0</v>
      </c>
      <c s="224">
        <v>0</v>
      </c>
      <c s="219">
        <f>O1597+P1597</f>
        <v>0</v>
      </c>
      <c s="224">
        <v>0</v>
      </c>
      <c s="219">
        <f>Q1597+R1597</f>
        <v>0</v>
      </c>
      <c s="31"/>
      <c s="40"/>
      <c s="40"/>
    </row>
    <row r="1598" spans="1:22" s="41" customFormat="1" ht="12.75" hidden="1">
      <c r="A1598" s="292" t="s">
        <v>645</v>
      </c>
      <c s="81">
        <v>801</v>
      </c>
      <c s="81" t="s">
        <v>561</v>
      </c>
      <c s="36" t="s">
        <v>417</v>
      </c>
      <c s="49" t="s">
        <v>563</v>
      </c>
      <c s="42" t="s">
        <v>646</v>
      </c>
      <c s="224">
        <v>1700</v>
      </c>
      <c s="216">
        <v>44.600000000000001</v>
      </c>
      <c s="216">
        <f>G1598+H1598</f>
        <v>1744.5999999999999</v>
      </c>
      <c s="217">
        <v>0</v>
      </c>
      <c s="218">
        <f>I1598+J1598</f>
        <v>1744.5999999999999</v>
      </c>
      <c s="216">
        <v>0</v>
      </c>
      <c s="216">
        <f>K1598+L1598</f>
        <v>1744.5999999999999</v>
      </c>
      <c s="216">
        <v>-1744.5999999999999</v>
      </c>
      <c s="219">
        <f>K1598+N1598</f>
        <v>0</v>
      </c>
      <c s="224">
        <v>0</v>
      </c>
      <c s="219">
        <f>O1598+P1598</f>
        <v>0</v>
      </c>
      <c s="224">
        <v>0</v>
      </c>
      <c s="219">
        <f>Q1598+R1598</f>
        <v>0</v>
      </c>
      <c s="31"/>
      <c s="40"/>
      <c s="40"/>
    </row>
    <row r="1599" spans="1:22" s="41" customFormat="1" ht="38.25">
      <c r="A1599" s="291" t="s">
        <v>420</v>
      </c>
      <c s="84">
        <v>801</v>
      </c>
      <c s="84" t="s">
        <v>561</v>
      </c>
      <c s="34" t="s">
        <v>421</v>
      </c>
      <c s="84"/>
      <c s="85"/>
      <c s="224">
        <f t="shared" si="770" ref="G1599:O1599">G1600+G1608</f>
        <v>10396.299999999999</v>
      </c>
      <c s="216">
        <f t="shared" si="770"/>
        <v>4244.6199999999999</v>
      </c>
      <c s="216">
        <f t="shared" si="770"/>
        <v>14640.919999999998</v>
      </c>
      <c s="217">
        <f t="shared" si="770"/>
        <v>-0.29999999999999999</v>
      </c>
      <c s="218">
        <f t="shared" si="770"/>
        <v>14640.619999999999</v>
      </c>
      <c s="216">
        <f>L1600+L1608</f>
        <v>0</v>
      </c>
      <c s="216">
        <f>M1600+M1608</f>
        <v>14640.619999999999</v>
      </c>
      <c s="216">
        <f t="shared" si="770"/>
        <v>2019.6799999999985</v>
      </c>
      <c s="219">
        <f t="shared" si="770"/>
        <v>16660.299999999999</v>
      </c>
      <c s="216">
        <f>P1600+P1608</f>
        <v>255.25473000000002</v>
      </c>
      <c s="219">
        <f>Q1600+Q1608</f>
        <v>16915.55473</v>
      </c>
      <c s="216">
        <f>R1600+R1608</f>
        <v>0</v>
      </c>
      <c s="219">
        <f>S1600+S1608</f>
        <v>16915.55473</v>
      </c>
      <c s="31"/>
      <c s="40"/>
      <c s="40"/>
    </row>
    <row r="1600" spans="1:22" s="41" customFormat="1" ht="12.75">
      <c r="A1600" s="291" t="s">
        <v>276</v>
      </c>
      <c s="81">
        <v>801</v>
      </c>
      <c s="36" t="s">
        <v>414</v>
      </c>
      <c s="36" t="s">
        <v>421</v>
      </c>
      <c s="36" t="s">
        <v>11</v>
      </c>
      <c s="38"/>
      <c s="224">
        <f t="shared" si="771" ref="G1600:O1600">G1601+G1606</f>
        <v>690.29999999999995</v>
      </c>
      <c s="216">
        <f t="shared" si="771"/>
        <v>81</v>
      </c>
      <c s="216">
        <f t="shared" si="771"/>
        <v>771.29999999999995</v>
      </c>
      <c s="217">
        <f t="shared" si="771"/>
        <v>-0.29999999999999999</v>
      </c>
      <c s="218">
        <f t="shared" si="771"/>
        <v>771</v>
      </c>
      <c s="216">
        <f>L1601+L1606</f>
        <v>0</v>
      </c>
      <c s="216">
        <f>M1601+M1606</f>
        <v>771</v>
      </c>
      <c s="216">
        <f t="shared" si="771"/>
        <v>117</v>
      </c>
      <c s="219">
        <f t="shared" si="771"/>
        <v>888</v>
      </c>
      <c s="216">
        <f>P1601+P1606</f>
        <v>0</v>
      </c>
      <c s="219">
        <f>Q1601+Q1606</f>
        <v>888</v>
      </c>
      <c s="216">
        <f>R1601+R1606</f>
        <v>0</v>
      </c>
      <c s="219">
        <f>S1601+S1606</f>
        <v>888</v>
      </c>
      <c s="46"/>
      <c s="40"/>
      <c s="40"/>
    </row>
    <row r="1601" spans="1:22" s="41" customFormat="1" ht="38.25">
      <c r="A1601" s="292" t="s">
        <v>923</v>
      </c>
      <c s="81">
        <v>801</v>
      </c>
      <c s="36" t="s">
        <v>414</v>
      </c>
      <c s="36" t="s">
        <v>421</v>
      </c>
      <c s="36" t="s">
        <v>924</v>
      </c>
      <c s="42"/>
      <c s="224">
        <f>G1605</f>
        <v>690</v>
      </c>
      <c s="216">
        <f>H1605</f>
        <v>81</v>
      </c>
      <c s="216">
        <f>I1605</f>
        <v>771</v>
      </c>
      <c s="217">
        <f>J1605</f>
        <v>0</v>
      </c>
      <c s="218">
        <f>K1605+K1602+K1603+K1604</f>
        <v>771</v>
      </c>
      <c s="216">
        <f>L1605</f>
        <v>0</v>
      </c>
      <c s="216">
        <f t="shared" si="772" ref="M1601:S1601">M1605+M1602+M1603+M1604</f>
        <v>771</v>
      </c>
      <c s="216">
        <f t="shared" si="772"/>
        <v>117</v>
      </c>
      <c s="219">
        <f t="shared" si="772"/>
        <v>888</v>
      </c>
      <c s="216">
        <f t="shared" si="772"/>
        <v>0</v>
      </c>
      <c s="219">
        <f t="shared" si="772"/>
        <v>888</v>
      </c>
      <c s="216">
        <f t="shared" si="772"/>
        <v>0</v>
      </c>
      <c s="219">
        <f t="shared" si="772"/>
        <v>888</v>
      </c>
      <c s="45" t="s">
        <v>277</v>
      </c>
      <c s="40" t="s">
        <v>564</v>
      </c>
      <c s="40"/>
    </row>
    <row r="1602" spans="1:22" s="41" customFormat="1" ht="12.75">
      <c r="A1602" s="292" t="s">
        <v>689</v>
      </c>
      <c s="81">
        <v>801</v>
      </c>
      <c s="36" t="s">
        <v>414</v>
      </c>
      <c s="36" t="s">
        <v>421</v>
      </c>
      <c s="36" t="s">
        <v>924</v>
      </c>
      <c s="42" t="s">
        <v>690</v>
      </c>
      <c s="216">
        <v>0</v>
      </c>
      <c s="216">
        <v>0</v>
      </c>
      <c s="216">
        <f>G1602+H1602</f>
        <v>0</v>
      </c>
      <c s="217">
        <v>0</v>
      </c>
      <c s="218">
        <f>I1602+J1602</f>
        <v>0</v>
      </c>
      <c s="216">
        <v>0</v>
      </c>
      <c s="216">
        <f>K1602+L1602</f>
        <v>0</v>
      </c>
      <c s="216">
        <v>729</v>
      </c>
      <c s="219">
        <f>K1602+N1602</f>
        <v>729</v>
      </c>
      <c s="224">
        <v>0</v>
      </c>
      <c s="219">
        <f>O1602+P1602</f>
        <v>729</v>
      </c>
      <c s="224">
        <v>0</v>
      </c>
      <c s="219">
        <f>Q1602+R1602</f>
        <v>729</v>
      </c>
      <c s="46" t="s">
        <v>277</v>
      </c>
      <c s="40">
        <v>945</v>
      </c>
      <c s="40"/>
    </row>
    <row r="1603" spans="1:22" s="41" customFormat="1" ht="12.75">
      <c r="A1603" s="292" t="s">
        <v>691</v>
      </c>
      <c s="81">
        <v>801</v>
      </c>
      <c s="36" t="s">
        <v>414</v>
      </c>
      <c s="36" t="s">
        <v>421</v>
      </c>
      <c s="36" t="s">
        <v>924</v>
      </c>
      <c s="42" t="s">
        <v>692</v>
      </c>
      <c s="216">
        <v>0</v>
      </c>
      <c s="216">
        <v>0</v>
      </c>
      <c s="216">
        <f>G1603+H1603</f>
        <v>0</v>
      </c>
      <c s="217">
        <v>0</v>
      </c>
      <c s="218">
        <f>I1603+J1603</f>
        <v>0</v>
      </c>
      <c s="216">
        <v>0</v>
      </c>
      <c s="216">
        <f>K1603+L1603</f>
        <v>0</v>
      </c>
      <c s="216">
        <v>0</v>
      </c>
      <c s="219">
        <f>K1603+N1603</f>
        <v>0</v>
      </c>
      <c s="224">
        <v>8.0999999999999996</v>
      </c>
      <c s="219">
        <f>O1603+P1603</f>
        <v>8.0999999999999996</v>
      </c>
      <c s="224">
        <v>0</v>
      </c>
      <c s="219">
        <f>Q1603+R1603</f>
        <v>8.0999999999999996</v>
      </c>
      <c s="46" t="s">
        <v>277</v>
      </c>
      <c s="40">
        <v>945</v>
      </c>
      <c s="40"/>
    </row>
    <row r="1604" spans="1:22" s="41" customFormat="1" ht="12.75">
      <c r="A1604" s="292" t="s">
        <v>972</v>
      </c>
      <c s="81">
        <v>801</v>
      </c>
      <c s="36" t="s">
        <v>414</v>
      </c>
      <c s="36" t="s">
        <v>421</v>
      </c>
      <c s="36" t="s">
        <v>924</v>
      </c>
      <c s="42" t="s">
        <v>685</v>
      </c>
      <c s="216">
        <v>0</v>
      </c>
      <c s="216">
        <v>0</v>
      </c>
      <c s="216">
        <f>G1604+H1604</f>
        <v>0</v>
      </c>
      <c s="217">
        <v>0</v>
      </c>
      <c s="218">
        <f>I1604+J1604</f>
        <v>0</v>
      </c>
      <c s="216">
        <v>0</v>
      </c>
      <c s="216">
        <f>K1604+L1604</f>
        <v>0</v>
      </c>
      <c s="216">
        <v>159</v>
      </c>
      <c s="219">
        <f>K1604+N1604</f>
        <v>159</v>
      </c>
      <c s="224">
        <v>-8.0999999999999996</v>
      </c>
      <c s="219">
        <f>O1604+P1604</f>
        <v>150.90000000000001</v>
      </c>
      <c s="224">
        <v>0</v>
      </c>
      <c s="219">
        <f>Q1604+R1604</f>
        <v>150.90000000000001</v>
      </c>
      <c s="46" t="s">
        <v>277</v>
      </c>
      <c s="40">
        <v>945</v>
      </c>
      <c s="40" t="s">
        <v>224</v>
      </c>
    </row>
    <row r="1605" spans="1:22" s="41" customFormat="1" ht="12.75" hidden="1">
      <c r="A1605" s="292" t="s">
        <v>645</v>
      </c>
      <c s="81">
        <v>801</v>
      </c>
      <c s="36" t="s">
        <v>414</v>
      </c>
      <c s="36" t="s">
        <v>421</v>
      </c>
      <c s="36" t="s">
        <v>924</v>
      </c>
      <c s="42" t="s">
        <v>646</v>
      </c>
      <c s="224">
        <v>690</v>
      </c>
      <c s="216">
        <v>81</v>
      </c>
      <c s="216">
        <f>G1605+H1605</f>
        <v>771</v>
      </c>
      <c s="217">
        <v>0</v>
      </c>
      <c s="218">
        <f>I1605+J1605</f>
        <v>771</v>
      </c>
      <c s="216">
        <v>0</v>
      </c>
      <c s="216">
        <f>K1605+L1605</f>
        <v>771</v>
      </c>
      <c s="216">
        <v>-771</v>
      </c>
      <c s="219">
        <f>K1605+N1605</f>
        <v>0</v>
      </c>
      <c s="224">
        <v>0</v>
      </c>
      <c s="219">
        <f>O1605+P1605</f>
        <v>0</v>
      </c>
      <c s="224">
        <v>0</v>
      </c>
      <c s="219">
        <f>Q1605+R1605</f>
        <v>0</v>
      </c>
      <c s="46"/>
      <c s="40"/>
      <c s="40"/>
    </row>
    <row r="1606" spans="1:22" s="41" customFormat="1" ht="25.5" hidden="1">
      <c r="A1606" s="292" t="s">
        <v>925</v>
      </c>
      <c s="81">
        <v>801</v>
      </c>
      <c s="36" t="s">
        <v>414</v>
      </c>
      <c s="36" t="s">
        <v>421</v>
      </c>
      <c s="36" t="s">
        <v>926</v>
      </c>
      <c s="42"/>
      <c s="224">
        <f t="shared" si="773" ref="G1606:S1606">G1607</f>
        <v>0.29999999999999999</v>
      </c>
      <c s="216">
        <f t="shared" si="773"/>
        <v>0</v>
      </c>
      <c s="216">
        <f t="shared" si="773"/>
        <v>0.29999999999999999</v>
      </c>
      <c s="217">
        <f t="shared" si="773"/>
        <v>-0.29999999999999999</v>
      </c>
      <c s="218">
        <f t="shared" si="773"/>
        <v>0</v>
      </c>
      <c s="216">
        <f t="shared" si="773"/>
        <v>0</v>
      </c>
      <c s="216">
        <f t="shared" si="773"/>
        <v>0</v>
      </c>
      <c s="216">
        <f t="shared" si="773"/>
        <v>0</v>
      </c>
      <c s="219">
        <f t="shared" si="773"/>
        <v>0</v>
      </c>
      <c s="216">
        <f t="shared" si="773"/>
        <v>0</v>
      </c>
      <c s="219">
        <f t="shared" si="773"/>
        <v>0</v>
      </c>
      <c s="216">
        <f t="shared" si="773"/>
        <v>0</v>
      </c>
      <c s="219">
        <f t="shared" si="773"/>
        <v>0</v>
      </c>
      <c s="46"/>
      <c s="40"/>
      <c s="40"/>
    </row>
    <row r="1607" spans="1:22" s="41" customFormat="1" ht="12.75" hidden="1">
      <c r="A1607" s="292" t="s">
        <v>645</v>
      </c>
      <c s="81">
        <v>801</v>
      </c>
      <c s="36" t="s">
        <v>414</v>
      </c>
      <c s="36" t="s">
        <v>421</v>
      </c>
      <c s="36" t="s">
        <v>926</v>
      </c>
      <c s="42" t="s">
        <v>646</v>
      </c>
      <c s="224">
        <v>0.29999999999999999</v>
      </c>
      <c s="216">
        <v>0</v>
      </c>
      <c s="216">
        <f>G1607+H1607</f>
        <v>0.29999999999999999</v>
      </c>
      <c s="217">
        <v>-0.29999999999999999</v>
      </c>
      <c s="218">
        <f>I1607+J1607</f>
        <v>0</v>
      </c>
      <c s="216">
        <v>0</v>
      </c>
      <c s="216">
        <f>K1607+L1607</f>
        <v>0</v>
      </c>
      <c s="220">
        <v>0</v>
      </c>
      <c s="219">
        <f>K1607+N1607</f>
        <v>0</v>
      </c>
      <c s="220">
        <v>0</v>
      </c>
      <c s="219">
        <f>M1607+P1607</f>
        <v>0</v>
      </c>
      <c s="220">
        <v>0</v>
      </c>
      <c s="219">
        <f>O1607+R1607</f>
        <v>0</v>
      </c>
      <c s="46"/>
      <c s="40"/>
      <c s="40"/>
    </row>
    <row r="1608" spans="1:22" s="41" customFormat="1" ht="38.25">
      <c r="A1608" s="292" t="s">
        <v>975</v>
      </c>
      <c s="81">
        <v>801</v>
      </c>
      <c s="81" t="s">
        <v>561</v>
      </c>
      <c s="36" t="s">
        <v>421</v>
      </c>
      <c s="49" t="s">
        <v>15</v>
      </c>
      <c s="109"/>
      <c s="224">
        <f t="shared" si="774" ref="G1608:S1608">G1609</f>
        <v>9706</v>
      </c>
      <c s="216">
        <f t="shared" si="774"/>
        <v>4163.6199999999999</v>
      </c>
      <c s="216">
        <f t="shared" si="774"/>
        <v>13869.619999999999</v>
      </c>
      <c s="217">
        <f t="shared" si="774"/>
        <v>0</v>
      </c>
      <c s="218">
        <f t="shared" si="774"/>
        <v>13869.619999999999</v>
      </c>
      <c s="216">
        <f t="shared" si="774"/>
        <v>0</v>
      </c>
      <c s="216">
        <f t="shared" si="774"/>
        <v>13869.619999999999</v>
      </c>
      <c s="216">
        <f t="shared" si="774"/>
        <v>1902.6799999999985</v>
      </c>
      <c s="219">
        <f t="shared" si="774"/>
        <v>15772.299999999999</v>
      </c>
      <c s="216">
        <f t="shared" si="774"/>
        <v>255.25473000000002</v>
      </c>
      <c s="219">
        <f t="shared" si="774"/>
        <v>16027.55473</v>
      </c>
      <c s="216">
        <f t="shared" si="774"/>
        <v>0</v>
      </c>
      <c s="219">
        <f t="shared" si="774"/>
        <v>16027.55473</v>
      </c>
      <c s="31"/>
      <c s="40"/>
      <c s="40"/>
    </row>
    <row r="1609" spans="1:22" s="41" customFormat="1" ht="25.5">
      <c r="A1609" s="292" t="s">
        <v>565</v>
      </c>
      <c s="81">
        <v>801</v>
      </c>
      <c s="81" t="s">
        <v>561</v>
      </c>
      <c s="36" t="s">
        <v>421</v>
      </c>
      <c s="49" t="s">
        <v>17</v>
      </c>
      <c s="42"/>
      <c s="224">
        <f>G1615</f>
        <v>9706</v>
      </c>
      <c s="216">
        <f>H1615</f>
        <v>4163.6199999999999</v>
      </c>
      <c s="216">
        <f>I1615</f>
        <v>13869.619999999999</v>
      </c>
      <c s="217">
        <f>J1615</f>
        <v>0</v>
      </c>
      <c s="218">
        <f>K1615+K1610+K1611+K1612+K1613+K1614+K1616+K1617</f>
        <v>13869.619999999999</v>
      </c>
      <c s="216">
        <f>L1615</f>
        <v>0</v>
      </c>
      <c s="216">
        <f t="shared" si="775" ref="M1609:S1609">M1615+M1610+M1611+M1612+M1613+M1614+M1616+M1617</f>
        <v>13869.619999999999</v>
      </c>
      <c s="216">
        <f t="shared" si="775"/>
        <v>1902.6799999999985</v>
      </c>
      <c s="219">
        <f t="shared" si="775"/>
        <v>15772.299999999999</v>
      </c>
      <c s="216">
        <f t="shared" si="775"/>
        <v>255.25473000000002</v>
      </c>
      <c s="219">
        <f t="shared" si="775"/>
        <v>16027.55473</v>
      </c>
      <c s="216">
        <f t="shared" si="775"/>
        <v>0</v>
      </c>
      <c s="219">
        <f t="shared" si="775"/>
        <v>16027.55473</v>
      </c>
      <c s="31"/>
      <c s="40"/>
      <c s="40"/>
    </row>
    <row r="1610" spans="1:22" s="41" customFormat="1" ht="12.75">
      <c r="A1610" s="292" t="s">
        <v>689</v>
      </c>
      <c s="81">
        <v>801</v>
      </c>
      <c s="81" t="s">
        <v>561</v>
      </c>
      <c s="36" t="s">
        <v>421</v>
      </c>
      <c s="49" t="s">
        <v>17</v>
      </c>
      <c s="42" t="s">
        <v>690</v>
      </c>
      <c s="216">
        <v>0</v>
      </c>
      <c s="216">
        <v>0</v>
      </c>
      <c s="216">
        <f t="shared" si="776" ref="I1610:I1617">G1610+H1610</f>
        <v>0</v>
      </c>
      <c s="217">
        <v>0</v>
      </c>
      <c s="218">
        <f t="shared" si="777" ref="K1610:K1617">I1610+J1610</f>
        <v>0</v>
      </c>
      <c s="216">
        <v>0</v>
      </c>
      <c s="216">
        <f t="shared" si="778" ref="M1610:M1617">K1610+L1610</f>
        <v>0</v>
      </c>
      <c s="216">
        <v>10987.299999999999</v>
      </c>
      <c s="219">
        <f t="shared" si="779" ref="O1610:O1617">K1610+N1610</f>
        <v>10987.299999999999</v>
      </c>
      <c s="224">
        <f>(196826.14+58428.59)/1000</f>
        <v>255.25473000000002</v>
      </c>
      <c s="219">
        <f t="shared" si="780" ref="Q1610:Q1617">O1610+P1610</f>
        <v>11242.55473</v>
      </c>
      <c s="224">
        <v>0</v>
      </c>
      <c s="219">
        <f t="shared" si="781" ref="S1610:S1617">Q1610+R1610</f>
        <v>11242.55473</v>
      </c>
      <c s="31"/>
      <c s="40"/>
      <c s="40"/>
    </row>
    <row r="1611" spans="1:22" s="41" customFormat="1" ht="12.75">
      <c r="A1611" s="292" t="s">
        <v>691</v>
      </c>
      <c s="81">
        <v>801</v>
      </c>
      <c s="81" t="s">
        <v>561</v>
      </c>
      <c s="36" t="s">
        <v>421</v>
      </c>
      <c s="49" t="s">
        <v>17</v>
      </c>
      <c s="42" t="s">
        <v>692</v>
      </c>
      <c s="216">
        <v>0</v>
      </c>
      <c s="216">
        <v>0</v>
      </c>
      <c s="216">
        <f t="shared" si="776"/>
        <v>0</v>
      </c>
      <c s="217">
        <v>0</v>
      </c>
      <c s="218">
        <f t="shared" si="777"/>
        <v>0</v>
      </c>
      <c s="216">
        <v>0</v>
      </c>
      <c s="216">
        <f t="shared" si="778"/>
        <v>0</v>
      </c>
      <c s="216">
        <f>70+100+300</f>
        <v>470</v>
      </c>
      <c s="219">
        <f t="shared" si="779"/>
        <v>470</v>
      </c>
      <c s="224">
        <v>-120</v>
      </c>
      <c s="219">
        <f t="shared" si="780"/>
        <v>350</v>
      </c>
      <c s="224">
        <v>0</v>
      </c>
      <c s="219">
        <f t="shared" si="781"/>
        <v>350</v>
      </c>
      <c s="31"/>
      <c s="40"/>
      <c s="40"/>
    </row>
    <row r="1612" spans="1:22" s="41" customFormat="1" ht="25.5">
      <c r="A1612" s="292" t="s">
        <v>693</v>
      </c>
      <c s="81">
        <v>801</v>
      </c>
      <c s="81" t="s">
        <v>561</v>
      </c>
      <c s="36" t="s">
        <v>421</v>
      </c>
      <c s="49" t="s">
        <v>17</v>
      </c>
      <c s="42" t="s">
        <v>694</v>
      </c>
      <c s="216">
        <v>0</v>
      </c>
      <c s="216">
        <v>0</v>
      </c>
      <c s="216">
        <f t="shared" si="776"/>
        <v>0</v>
      </c>
      <c s="217">
        <v>0</v>
      </c>
      <c s="218">
        <f t="shared" si="777"/>
        <v>0</v>
      </c>
      <c s="216">
        <v>0</v>
      </c>
      <c s="216">
        <f t="shared" si="778"/>
        <v>0</v>
      </c>
      <c s="216">
        <v>0</v>
      </c>
      <c s="219">
        <f t="shared" si="779"/>
        <v>0</v>
      </c>
      <c s="224">
        <v>0</v>
      </c>
      <c s="219">
        <f t="shared" si="780"/>
        <v>0</v>
      </c>
      <c s="224">
        <v>0</v>
      </c>
      <c s="219">
        <f t="shared" si="781"/>
        <v>0</v>
      </c>
      <c s="31"/>
      <c s="40"/>
      <c s="40"/>
    </row>
    <row r="1613" spans="1:22" s="41" customFormat="1" ht="25.5" hidden="1">
      <c r="A1613" s="292" t="s">
        <v>695</v>
      </c>
      <c s="81">
        <v>801</v>
      </c>
      <c s="81" t="s">
        <v>561</v>
      </c>
      <c s="36" t="s">
        <v>421</v>
      </c>
      <c s="49" t="s">
        <v>17</v>
      </c>
      <c s="42" t="s">
        <v>696</v>
      </c>
      <c s="216">
        <v>0</v>
      </c>
      <c s="216">
        <v>0</v>
      </c>
      <c s="216">
        <f t="shared" si="776"/>
        <v>0</v>
      </c>
      <c s="217">
        <v>0</v>
      </c>
      <c s="218">
        <f t="shared" si="777"/>
        <v>0</v>
      </c>
      <c s="216">
        <v>0</v>
      </c>
      <c s="216">
        <f t="shared" si="778"/>
        <v>0</v>
      </c>
      <c s="216">
        <v>0</v>
      </c>
      <c s="219">
        <f t="shared" si="779"/>
        <v>0</v>
      </c>
      <c s="224">
        <v>0</v>
      </c>
      <c s="219">
        <f t="shared" si="780"/>
        <v>0</v>
      </c>
      <c s="224">
        <v>0</v>
      </c>
      <c s="219">
        <f t="shared" si="781"/>
        <v>0</v>
      </c>
      <c s="31"/>
      <c s="40"/>
      <c s="40"/>
    </row>
    <row r="1614" spans="1:22" s="41" customFormat="1" ht="25.5">
      <c r="A1614" s="292" t="s">
        <v>684</v>
      </c>
      <c s="81">
        <v>801</v>
      </c>
      <c s="81" t="s">
        <v>561</v>
      </c>
      <c s="36" t="s">
        <v>421</v>
      </c>
      <c s="49" t="s">
        <v>17</v>
      </c>
      <c s="42" t="s">
        <v>685</v>
      </c>
      <c s="216">
        <v>0</v>
      </c>
      <c s="216">
        <v>0</v>
      </c>
      <c s="216">
        <f t="shared" si="776"/>
        <v>0</v>
      </c>
      <c s="217">
        <v>0</v>
      </c>
      <c s="218">
        <f t="shared" si="777"/>
        <v>0</v>
      </c>
      <c s="216">
        <v>0</v>
      </c>
      <c s="216">
        <f t="shared" si="778"/>
        <v>0</v>
      </c>
      <c s="216">
        <v>3939</v>
      </c>
      <c s="219">
        <f t="shared" si="779"/>
        <v>3939</v>
      </c>
      <c s="224">
        <v>120</v>
      </c>
      <c s="219">
        <f t="shared" si="780"/>
        <v>4059</v>
      </c>
      <c s="224">
        <v>0</v>
      </c>
      <c s="219">
        <f t="shared" si="781"/>
        <v>4059</v>
      </c>
      <c s="31"/>
      <c s="40"/>
      <c s="40"/>
    </row>
    <row r="1615" spans="1:22" s="41" customFormat="1" ht="12.75" hidden="1">
      <c r="A1615" s="292" t="s">
        <v>590</v>
      </c>
      <c s="81">
        <v>801</v>
      </c>
      <c s="81" t="s">
        <v>561</v>
      </c>
      <c s="36" t="s">
        <v>421</v>
      </c>
      <c s="49" t="s">
        <v>17</v>
      </c>
      <c s="42" t="s">
        <v>646</v>
      </c>
      <c s="224">
        <v>9706</v>
      </c>
      <c s="216">
        <v>4163.6199999999999</v>
      </c>
      <c s="216">
        <f t="shared" si="776"/>
        <v>13869.619999999999</v>
      </c>
      <c s="217">
        <v>0</v>
      </c>
      <c s="218">
        <f t="shared" si="777"/>
        <v>13869.619999999999</v>
      </c>
      <c s="216">
        <v>0</v>
      </c>
      <c s="216">
        <f t="shared" si="778"/>
        <v>13869.619999999999</v>
      </c>
      <c s="216">
        <v>-13869.620000000001</v>
      </c>
      <c s="219">
        <f t="shared" si="779"/>
        <v>0</v>
      </c>
      <c s="224">
        <v>0</v>
      </c>
      <c s="219">
        <f t="shared" si="780"/>
        <v>0</v>
      </c>
      <c s="224">
        <v>0</v>
      </c>
      <c s="219">
        <f t="shared" si="781"/>
        <v>0</v>
      </c>
      <c s="31"/>
      <c s="40"/>
      <c s="40"/>
    </row>
    <row r="1616" spans="1:22" s="41" customFormat="1" ht="12.75">
      <c r="A1616" s="292" t="s">
        <v>697</v>
      </c>
      <c s="81">
        <v>801</v>
      </c>
      <c s="81" t="s">
        <v>561</v>
      </c>
      <c s="36" t="s">
        <v>421</v>
      </c>
      <c s="49" t="s">
        <v>17</v>
      </c>
      <c s="42" t="s">
        <v>698</v>
      </c>
      <c s="216">
        <v>0</v>
      </c>
      <c s="216">
        <v>0</v>
      </c>
      <c s="216">
        <f t="shared" si="776"/>
        <v>0</v>
      </c>
      <c s="217">
        <v>0</v>
      </c>
      <c s="218">
        <f t="shared" si="777"/>
        <v>0</v>
      </c>
      <c s="216">
        <v>0</v>
      </c>
      <c s="216">
        <f t="shared" si="778"/>
        <v>0</v>
      </c>
      <c s="216">
        <v>300</v>
      </c>
      <c s="219">
        <f t="shared" si="779"/>
        <v>300</v>
      </c>
      <c s="224">
        <v>0</v>
      </c>
      <c s="219">
        <f t="shared" si="780"/>
        <v>300</v>
      </c>
      <c s="224">
        <v>0</v>
      </c>
      <c s="219">
        <f t="shared" si="781"/>
        <v>300</v>
      </c>
      <c s="31"/>
      <c s="40"/>
      <c s="40"/>
    </row>
    <row r="1617" spans="1:22" s="41" customFormat="1" ht="12.75">
      <c r="A1617" s="292" t="s">
        <v>699</v>
      </c>
      <c s="81">
        <v>801</v>
      </c>
      <c s="81" t="s">
        <v>561</v>
      </c>
      <c s="36" t="s">
        <v>421</v>
      </c>
      <c s="49" t="s">
        <v>17</v>
      </c>
      <c s="42" t="s">
        <v>700</v>
      </c>
      <c s="216">
        <v>0</v>
      </c>
      <c s="216">
        <v>0</v>
      </c>
      <c s="216">
        <f t="shared" si="776"/>
        <v>0</v>
      </c>
      <c s="217">
        <v>0</v>
      </c>
      <c s="218">
        <f t="shared" si="777"/>
        <v>0</v>
      </c>
      <c s="216">
        <v>0</v>
      </c>
      <c s="216">
        <f t="shared" si="778"/>
        <v>0</v>
      </c>
      <c s="216">
        <v>76</v>
      </c>
      <c s="219">
        <f t="shared" si="779"/>
        <v>76</v>
      </c>
      <c s="224">
        <v>0</v>
      </c>
      <c s="219">
        <f t="shared" si="780"/>
        <v>76</v>
      </c>
      <c s="224">
        <v>0</v>
      </c>
      <c s="219">
        <f t="shared" si="781"/>
        <v>76</v>
      </c>
      <c s="31"/>
      <c s="40"/>
      <c s="40"/>
    </row>
    <row r="1618" spans="1:22" s="41" customFormat="1" ht="12.75">
      <c r="A1618" s="291" t="s">
        <v>422</v>
      </c>
      <c s="84">
        <v>801</v>
      </c>
      <c s="84" t="s">
        <v>561</v>
      </c>
      <c s="34" t="s">
        <v>423</v>
      </c>
      <c s="84"/>
      <c s="85"/>
      <c s="224">
        <f t="shared" si="782" ref="G1618:S1618">G1619</f>
        <v>0</v>
      </c>
      <c s="216">
        <f t="shared" si="782"/>
        <v>6.7999999999999998</v>
      </c>
      <c s="216">
        <f t="shared" si="782"/>
        <v>6.7999999999999998</v>
      </c>
      <c s="217">
        <f t="shared" si="782"/>
        <v>0</v>
      </c>
      <c s="218">
        <f t="shared" si="782"/>
        <v>6.7999999999999998</v>
      </c>
      <c s="216">
        <f t="shared" si="782"/>
        <v>0</v>
      </c>
      <c s="216">
        <f t="shared" si="782"/>
        <v>6.7999999999999998</v>
      </c>
      <c s="216">
        <f t="shared" si="782"/>
        <v>-0.39999999999999947</v>
      </c>
      <c s="219">
        <f t="shared" si="782"/>
        <v>6.4000000000000004</v>
      </c>
      <c s="216">
        <f t="shared" si="782"/>
        <v>0</v>
      </c>
      <c s="219">
        <f t="shared" si="782"/>
        <v>6.4000000000000004</v>
      </c>
      <c s="216">
        <f t="shared" si="782"/>
        <v>0</v>
      </c>
      <c s="219">
        <f t="shared" si="782"/>
        <v>6.4000000000000004</v>
      </c>
      <c s="31"/>
      <c s="40"/>
      <c s="40"/>
    </row>
    <row r="1619" spans="1:22" s="41" customFormat="1" ht="38.25">
      <c r="A1619" s="292" t="s">
        <v>927</v>
      </c>
      <c s="81">
        <v>801</v>
      </c>
      <c s="81" t="s">
        <v>561</v>
      </c>
      <c s="36" t="s">
        <v>423</v>
      </c>
      <c s="36" t="s">
        <v>928</v>
      </c>
      <c s="42"/>
      <c s="224">
        <f>G1622+G1623</f>
        <v>0</v>
      </c>
      <c s="216">
        <f>H1622+H1623</f>
        <v>6.7999999999999998</v>
      </c>
      <c s="216">
        <f>I1622+I1623</f>
        <v>6.7999999999999998</v>
      </c>
      <c s="217">
        <f>J1622+J1623</f>
        <v>0</v>
      </c>
      <c s="218">
        <f>K1622+K1623+K1621+K1620</f>
        <v>6.7999999999999998</v>
      </c>
      <c s="216">
        <f>L1622+L1623</f>
        <v>0</v>
      </c>
      <c s="216">
        <f t="shared" si="783" ref="M1619:S1619">M1622+M1623+M1621+M1620</f>
        <v>6.7999999999999998</v>
      </c>
      <c s="216">
        <f t="shared" si="783"/>
        <v>-0.39999999999999947</v>
      </c>
      <c s="219">
        <f t="shared" si="783"/>
        <v>6.4000000000000004</v>
      </c>
      <c s="216">
        <f t="shared" si="783"/>
        <v>0</v>
      </c>
      <c s="219">
        <f t="shared" si="783"/>
        <v>6.4000000000000004</v>
      </c>
      <c s="216">
        <f t="shared" si="783"/>
        <v>0</v>
      </c>
      <c s="219">
        <f t="shared" si="783"/>
        <v>6.4000000000000004</v>
      </c>
      <c s="46"/>
      <c s="40"/>
      <c s="40"/>
    </row>
    <row r="1620" spans="1:22" s="41" customFormat="1" ht="12.75">
      <c r="A1620" s="292" t="s">
        <v>691</v>
      </c>
      <c s="81">
        <v>801</v>
      </c>
      <c s="81" t="s">
        <v>561</v>
      </c>
      <c s="36" t="s">
        <v>423</v>
      </c>
      <c s="36" t="s">
        <v>928</v>
      </c>
      <c s="42" t="s">
        <v>692</v>
      </c>
      <c s="224">
        <v>0</v>
      </c>
      <c s="224">
        <v>0</v>
      </c>
      <c s="216">
        <f>G1620+H1620</f>
        <v>0</v>
      </c>
      <c s="217">
        <v>0</v>
      </c>
      <c s="218">
        <f>I1620+J1620</f>
        <v>0</v>
      </c>
      <c s="216">
        <v>0</v>
      </c>
      <c s="216">
        <f>K1620+L1620</f>
        <v>0</v>
      </c>
      <c s="224">
        <v>0</v>
      </c>
      <c s="219">
        <f>K1620+N1620</f>
        <v>0</v>
      </c>
      <c s="224">
        <v>0</v>
      </c>
      <c s="219">
        <f>O1620+P1620</f>
        <v>0</v>
      </c>
      <c s="224">
        <v>0</v>
      </c>
      <c s="219">
        <f>Q1620+R1620</f>
        <v>0</v>
      </c>
      <c s="46" t="s">
        <v>277</v>
      </c>
      <c s="40"/>
      <c s="40"/>
    </row>
    <row r="1621" spans="1:22" s="41" customFormat="1" ht="12.75">
      <c r="A1621" s="292" t="s">
        <v>972</v>
      </c>
      <c s="81">
        <v>801</v>
      </c>
      <c s="81" t="s">
        <v>561</v>
      </c>
      <c s="36" t="s">
        <v>423</v>
      </c>
      <c s="36" t="s">
        <v>928</v>
      </c>
      <c s="42" t="s">
        <v>685</v>
      </c>
      <c s="224">
        <v>0</v>
      </c>
      <c s="224">
        <v>0</v>
      </c>
      <c s="216">
        <f>G1621+H1621</f>
        <v>0</v>
      </c>
      <c s="217">
        <v>0</v>
      </c>
      <c s="218">
        <f>I1621+J1621</f>
        <v>0</v>
      </c>
      <c s="216">
        <v>0</v>
      </c>
      <c s="216">
        <f>K1621+L1621</f>
        <v>0</v>
      </c>
      <c s="224">
        <v>6.4000000000000004</v>
      </c>
      <c s="219">
        <f>K1621+N1621</f>
        <v>6.4000000000000004</v>
      </c>
      <c s="224">
        <v>0</v>
      </c>
      <c s="219">
        <f>O1621+P1621</f>
        <v>6.4000000000000004</v>
      </c>
      <c s="224">
        <v>0</v>
      </c>
      <c s="219">
        <f>Q1621+R1621</f>
        <v>6.4000000000000004</v>
      </c>
      <c s="159" t="s">
        <v>277</v>
      </c>
      <c s="41">
        <v>370</v>
      </c>
      <c s="40" t="s">
        <v>857</v>
      </c>
    </row>
    <row r="1622" spans="1:22" s="41" customFormat="1" ht="12.75" hidden="1">
      <c r="A1622" s="292" t="s">
        <v>645</v>
      </c>
      <c s="81">
        <v>801</v>
      </c>
      <c s="81" t="s">
        <v>561</v>
      </c>
      <c s="36" t="s">
        <v>423</v>
      </c>
      <c s="36" t="s">
        <v>928</v>
      </c>
      <c s="42" t="s">
        <v>646</v>
      </c>
      <c s="224">
        <v>0</v>
      </c>
      <c s="216">
        <v>6.7999999999999998</v>
      </c>
      <c s="216">
        <f>G1622+H1622</f>
        <v>6.7999999999999998</v>
      </c>
      <c s="217">
        <v>0</v>
      </c>
      <c s="218">
        <f>I1622+J1622</f>
        <v>6.7999999999999998</v>
      </c>
      <c s="216">
        <v>0</v>
      </c>
      <c s="216">
        <f>K1622+L1622</f>
        <v>6.7999999999999998</v>
      </c>
      <c s="216">
        <v>-6.7999999999999998</v>
      </c>
      <c s="219">
        <f>K1622+N1622</f>
        <v>0</v>
      </c>
      <c s="224">
        <v>0</v>
      </c>
      <c s="219">
        <f>O1622+P1622</f>
        <v>0</v>
      </c>
      <c s="224">
        <v>0</v>
      </c>
      <c s="219">
        <f>Q1622+R1622</f>
        <v>0</v>
      </c>
      <c s="46"/>
      <c s="40"/>
      <c s="40"/>
    </row>
    <row r="1623" spans="1:22" s="33" customFormat="1" ht="12.75" hidden="1">
      <c r="A1623" s="292" t="s">
        <v>853</v>
      </c>
      <c s="81">
        <v>801</v>
      </c>
      <c s="81" t="s">
        <v>561</v>
      </c>
      <c s="36" t="s">
        <v>423</v>
      </c>
      <c s="36" t="s">
        <v>566</v>
      </c>
      <c s="42" t="s">
        <v>854</v>
      </c>
      <c s="224"/>
      <c s="216"/>
      <c s="216">
        <f>G1623+H1623</f>
        <v>0</v>
      </c>
      <c s="217"/>
      <c s="218">
        <f>I1623+J1623</f>
        <v>0</v>
      </c>
      <c s="216"/>
      <c s="216">
        <f>K1623+L1623</f>
        <v>0</v>
      </c>
      <c s="216"/>
      <c s="219">
        <f>K1623+N1623</f>
        <v>0</v>
      </c>
      <c s="216"/>
      <c s="219">
        <f>M1623+P1623</f>
        <v>0</v>
      </c>
      <c s="216"/>
      <c s="219">
        <f>O1623+R1623</f>
        <v>0</v>
      </c>
      <c s="45"/>
      <c s="32"/>
      <c s="32"/>
    </row>
    <row r="1624" spans="1:22" s="41" customFormat="1" ht="12.75">
      <c r="A1624" s="291" t="s">
        <v>428</v>
      </c>
      <c s="34" t="s">
        <v>1046</v>
      </c>
      <c s="34" t="s">
        <v>414</v>
      </c>
      <c s="34" t="s">
        <v>429</v>
      </c>
      <c s="34"/>
      <c s="38"/>
      <c s="224">
        <f>G1625</f>
        <v>0</v>
      </c>
      <c s="224">
        <f t="shared" si="784" ref="H1624:S1629">H1625</f>
        <v>0</v>
      </c>
      <c s="224">
        <f t="shared" si="784"/>
        <v>0</v>
      </c>
      <c s="225">
        <f t="shared" si="784"/>
        <v>0</v>
      </c>
      <c s="218">
        <f t="shared" si="784"/>
        <v>0</v>
      </c>
      <c s="224">
        <f t="shared" si="784"/>
        <v>0</v>
      </c>
      <c s="224">
        <f t="shared" si="784"/>
        <v>0</v>
      </c>
      <c s="224">
        <f t="shared" si="784"/>
        <v>5631.5029999999997</v>
      </c>
      <c s="226">
        <f t="shared" si="784"/>
        <v>5631.5029999999997</v>
      </c>
      <c s="224">
        <f t="shared" si="784"/>
        <v>-19.010000000000002</v>
      </c>
      <c s="226">
        <f t="shared" si="784"/>
        <v>5612.5029999999997</v>
      </c>
      <c s="224">
        <f t="shared" si="784"/>
        <v>0</v>
      </c>
      <c s="226">
        <f t="shared" si="784"/>
        <v>5612.5029999999997</v>
      </c>
      <c s="31"/>
      <c s="40"/>
      <c s="40"/>
    </row>
    <row r="1625" spans="1:22" s="41" customFormat="1" ht="12.75">
      <c r="A1625" s="292" t="s">
        <v>428</v>
      </c>
      <c s="36" t="s">
        <v>1046</v>
      </c>
      <c s="36" t="s">
        <v>414</v>
      </c>
      <c s="36" t="s">
        <v>429</v>
      </c>
      <c s="36" t="s">
        <v>729</v>
      </c>
      <c s="42"/>
      <c s="224">
        <f>G1626</f>
        <v>0</v>
      </c>
      <c s="224">
        <f t="shared" si="784"/>
        <v>0</v>
      </c>
      <c s="224">
        <f t="shared" si="784"/>
        <v>0</v>
      </c>
      <c s="225">
        <f t="shared" si="784"/>
        <v>0</v>
      </c>
      <c s="218">
        <f t="shared" si="784"/>
        <v>0</v>
      </c>
      <c s="224">
        <f t="shared" si="784"/>
        <v>0</v>
      </c>
      <c s="224">
        <f t="shared" si="784"/>
        <v>0</v>
      </c>
      <c s="224">
        <f t="shared" si="784"/>
        <v>5631.5029999999997</v>
      </c>
      <c s="226">
        <f t="shared" si="784"/>
        <v>5631.5029999999997</v>
      </c>
      <c s="224">
        <f t="shared" si="784"/>
        <v>-19.010000000000002</v>
      </c>
      <c s="226">
        <f t="shared" si="784"/>
        <v>5612.5029999999997</v>
      </c>
      <c s="224">
        <f t="shared" si="784"/>
        <v>0</v>
      </c>
      <c s="226">
        <f t="shared" si="784"/>
        <v>5612.5029999999997</v>
      </c>
      <c s="31"/>
      <c s="40"/>
      <c s="40"/>
    </row>
    <row r="1626" spans="1:22" s="41" customFormat="1" ht="12.75">
      <c r="A1626" s="292" t="s">
        <v>730</v>
      </c>
      <c s="36" t="s">
        <v>1046</v>
      </c>
      <c s="36" t="s">
        <v>414</v>
      </c>
      <c s="36" t="s">
        <v>429</v>
      </c>
      <c s="36" t="s">
        <v>731</v>
      </c>
      <c s="42"/>
      <c s="224">
        <f>G1629+G1627</f>
        <v>0</v>
      </c>
      <c s="224">
        <f t="shared" si="785" ref="H1626:O1626">H1629+H1627</f>
        <v>0</v>
      </c>
      <c s="224">
        <f t="shared" si="785"/>
        <v>0</v>
      </c>
      <c s="225">
        <f t="shared" si="785"/>
        <v>0</v>
      </c>
      <c s="218">
        <f t="shared" si="785"/>
        <v>0</v>
      </c>
      <c s="224">
        <f>L1629+L1627</f>
        <v>0</v>
      </c>
      <c s="224">
        <f>M1629+M1627</f>
        <v>0</v>
      </c>
      <c s="224">
        <f t="shared" si="785"/>
        <v>5631.5029999999997</v>
      </c>
      <c s="226">
        <f t="shared" si="785"/>
        <v>5631.5029999999997</v>
      </c>
      <c s="224">
        <f>P1629+P1627</f>
        <v>-19.010000000000002</v>
      </c>
      <c s="226">
        <f>Q1629+Q1627</f>
        <v>5612.5029999999997</v>
      </c>
      <c s="224">
        <f>R1629+R1627</f>
        <v>0</v>
      </c>
      <c s="226">
        <f>S1629+S1627</f>
        <v>5612.5029999999997</v>
      </c>
      <c s="31"/>
      <c s="40"/>
      <c s="40"/>
    </row>
    <row r="1627" spans="1:22" s="41" customFormat="1" ht="38.25">
      <c r="A1627" s="292" t="s">
        <v>567</v>
      </c>
      <c s="36" t="s">
        <v>1046</v>
      </c>
      <c s="36" t="s">
        <v>414</v>
      </c>
      <c s="36" t="s">
        <v>429</v>
      </c>
      <c s="36" t="s">
        <v>895</v>
      </c>
      <c s="42"/>
      <c s="224">
        <f>G1628</f>
        <v>0</v>
      </c>
      <c s="224">
        <f t="shared" si="784"/>
        <v>0</v>
      </c>
      <c s="224">
        <f t="shared" si="784"/>
        <v>0</v>
      </c>
      <c s="225">
        <f t="shared" si="784"/>
        <v>0</v>
      </c>
      <c s="218">
        <f t="shared" si="784"/>
        <v>0</v>
      </c>
      <c s="224">
        <f t="shared" si="784"/>
        <v>0</v>
      </c>
      <c s="224">
        <f t="shared" si="784"/>
        <v>0</v>
      </c>
      <c s="224">
        <f t="shared" si="784"/>
        <v>800</v>
      </c>
      <c s="226">
        <f t="shared" si="784"/>
        <v>800</v>
      </c>
      <c s="224">
        <f t="shared" si="784"/>
        <v>-50</v>
      </c>
      <c s="226">
        <f t="shared" si="784"/>
        <v>750</v>
      </c>
      <c s="224">
        <f t="shared" si="784"/>
        <v>0</v>
      </c>
      <c s="226">
        <f t="shared" si="784"/>
        <v>750</v>
      </c>
      <c s="31"/>
      <c s="40"/>
      <c s="40"/>
    </row>
    <row r="1628" spans="1:22" s="41" customFormat="1" ht="12.75">
      <c r="A1628" s="292" t="s">
        <v>568</v>
      </c>
      <c s="36" t="s">
        <v>1046</v>
      </c>
      <c s="36" t="s">
        <v>734</v>
      </c>
      <c s="36" t="s">
        <v>429</v>
      </c>
      <c s="36" t="s">
        <v>895</v>
      </c>
      <c s="42" t="s">
        <v>569</v>
      </c>
      <c s="224">
        <v>0</v>
      </c>
      <c s="216">
        <v>0</v>
      </c>
      <c s="216">
        <f>G1628+H1628</f>
        <v>0</v>
      </c>
      <c s="217">
        <v>0</v>
      </c>
      <c s="218">
        <f>I1628+J1628</f>
        <v>0</v>
      </c>
      <c s="216">
        <v>0</v>
      </c>
      <c s="216">
        <f>K1628+L1628</f>
        <v>0</v>
      </c>
      <c s="216">
        <v>800</v>
      </c>
      <c s="219">
        <f>K1628+N1628</f>
        <v>800</v>
      </c>
      <c s="224">
        <v>-50</v>
      </c>
      <c s="219">
        <f>O1628+P1628</f>
        <v>750</v>
      </c>
      <c s="224">
        <v>0</v>
      </c>
      <c s="219">
        <f>Q1628+R1628</f>
        <v>750</v>
      </c>
      <c s="31"/>
      <c s="40"/>
      <c s="40"/>
    </row>
    <row r="1629" spans="1:22" s="41" customFormat="1" ht="12.75">
      <c r="A1629" s="292" t="s">
        <v>570</v>
      </c>
      <c s="36" t="s">
        <v>1046</v>
      </c>
      <c s="36" t="s">
        <v>414</v>
      </c>
      <c s="36" t="s">
        <v>429</v>
      </c>
      <c s="36" t="s">
        <v>733</v>
      </c>
      <c s="42"/>
      <c s="224">
        <f>G1630</f>
        <v>0</v>
      </c>
      <c s="224">
        <f t="shared" si="784"/>
        <v>0</v>
      </c>
      <c s="224">
        <f t="shared" si="784"/>
        <v>0</v>
      </c>
      <c s="225">
        <f t="shared" si="784"/>
        <v>0</v>
      </c>
      <c s="218">
        <f t="shared" si="784"/>
        <v>0</v>
      </c>
      <c s="224">
        <f t="shared" si="784"/>
        <v>0</v>
      </c>
      <c s="224">
        <f t="shared" si="784"/>
        <v>0</v>
      </c>
      <c s="224">
        <f t="shared" si="784"/>
        <v>4831.5029999999997</v>
      </c>
      <c s="226">
        <f t="shared" si="784"/>
        <v>4831.5029999999997</v>
      </c>
      <c s="224">
        <f t="shared" si="784"/>
        <v>30.989999999999998</v>
      </c>
      <c s="226">
        <f t="shared" si="784"/>
        <v>4862.5029999999997</v>
      </c>
      <c s="224">
        <f t="shared" si="784"/>
        <v>0</v>
      </c>
      <c s="226">
        <f t="shared" si="784"/>
        <v>4862.5029999999997</v>
      </c>
      <c s="31"/>
      <c s="40"/>
      <c s="40"/>
    </row>
    <row r="1630" spans="1:22" s="41" customFormat="1" ht="12.75">
      <c r="A1630" s="292" t="s">
        <v>568</v>
      </c>
      <c s="36" t="s">
        <v>1046</v>
      </c>
      <c s="36" t="s">
        <v>734</v>
      </c>
      <c s="36" t="s">
        <v>429</v>
      </c>
      <c s="36" t="s">
        <v>733</v>
      </c>
      <c s="42" t="s">
        <v>569</v>
      </c>
      <c s="224">
        <v>0</v>
      </c>
      <c s="216">
        <v>0</v>
      </c>
      <c s="216">
        <f>G1630+H1630</f>
        <v>0</v>
      </c>
      <c s="217">
        <v>0</v>
      </c>
      <c s="218">
        <f>I1630+J1630</f>
        <v>0</v>
      </c>
      <c s="216">
        <v>0</v>
      </c>
      <c s="216">
        <f>K1630+L1630</f>
        <v>0</v>
      </c>
      <c s="216">
        <f>4513.87+2345.28-1000-897.647-130</f>
        <v>4831.5029999999997</v>
      </c>
      <c s="219">
        <f>K1630+N1630</f>
        <v>4831.5029999999997</v>
      </c>
      <c s="224">
        <v>30.989999999999998</v>
      </c>
      <c s="219">
        <f>O1630+P1630+0.01</f>
        <v>4862.5029999999997</v>
      </c>
      <c s="224">
        <v>0</v>
      </c>
      <c s="219">
        <f>Q1630+R1630</f>
        <v>4862.5029999999997</v>
      </c>
      <c s="31"/>
      <c s="40"/>
      <c s="40"/>
    </row>
    <row r="1631" spans="1:22" s="41" customFormat="1" ht="12.75">
      <c r="A1631" s="291" t="s">
        <v>431</v>
      </c>
      <c s="84">
        <v>801</v>
      </c>
      <c s="34" t="s">
        <v>414</v>
      </c>
      <c s="34" t="s">
        <v>432</v>
      </c>
      <c s="34"/>
      <c s="38"/>
      <c s="227">
        <f t="shared" si="786" ref="G1631:O1631">G1643+G1654+G1632+G1665+G1669</f>
        <v>0</v>
      </c>
      <c s="220">
        <f t="shared" si="786"/>
        <v>0</v>
      </c>
      <c s="220">
        <f t="shared" si="786"/>
        <v>0</v>
      </c>
      <c s="221">
        <f t="shared" si="786"/>
        <v>6967.9799999999996</v>
      </c>
      <c s="222">
        <f t="shared" si="786"/>
        <v>6967.9799999999996</v>
      </c>
      <c s="220">
        <f>L1643+L1654+L1632+L1665+L1669</f>
        <v>0</v>
      </c>
      <c s="220">
        <f>M1643+M1654+M1632+M1665+M1669</f>
        <v>6967.9799999999996</v>
      </c>
      <c s="220">
        <f t="shared" si="786"/>
        <v>1035.6200000000006</v>
      </c>
      <c s="223">
        <f t="shared" si="786"/>
        <v>8003.5999999999995</v>
      </c>
      <c s="220">
        <f>P1643+P1654+P1632+P1665+P1669</f>
        <v>-296.90957000000003</v>
      </c>
      <c s="223">
        <f>Q1643+Q1654+Q1632+Q1665+Q1669</f>
        <v>7706.6904299999987</v>
      </c>
      <c s="220">
        <f>R1643+R1654+R1632+R1665+R1669</f>
        <v>0</v>
      </c>
      <c s="223">
        <f>S1643+S1654+S1632+S1665+S1669</f>
        <v>7706.6904299999987</v>
      </c>
      <c s="31"/>
      <c s="40"/>
      <c s="40"/>
    </row>
    <row r="1632" spans="1:22" s="41" customFormat="1" ht="12.75">
      <c r="A1632" s="291" t="s">
        <v>276</v>
      </c>
      <c s="81">
        <v>801</v>
      </c>
      <c s="36" t="s">
        <v>414</v>
      </c>
      <c s="36" t="s">
        <v>432</v>
      </c>
      <c s="36" t="s">
        <v>11</v>
      </c>
      <c s="38"/>
      <c s="227">
        <f>G1635+G1633+G1637+G1641+G1649</f>
        <v>0</v>
      </c>
      <c s="227">
        <f>H1635+H1633+H1637+H1641+H1649</f>
        <v>0</v>
      </c>
      <c s="227">
        <f>I1635+I1633+I1637+I1641+I1649</f>
        <v>0</v>
      </c>
      <c s="244">
        <f>J1635+J1633+J1637+J1641+J1649</f>
        <v>434</v>
      </c>
      <c s="222">
        <f>K1635+K1633+K1637+K1641+K1649+K1652</f>
        <v>434</v>
      </c>
      <c s="227">
        <f>L1635+L1633+L1637+L1641+L1649</f>
        <v>0</v>
      </c>
      <c s="227">
        <f t="shared" si="787" ref="M1632:S1632">M1635+M1633+M1637+M1641+M1649+M1652</f>
        <v>434</v>
      </c>
      <c s="227">
        <f t="shared" si="787"/>
        <v>238.30000000000001</v>
      </c>
      <c s="245">
        <f t="shared" si="787"/>
        <v>672.29999999999995</v>
      </c>
      <c s="227">
        <f t="shared" si="787"/>
        <v>0</v>
      </c>
      <c s="245">
        <f t="shared" si="787"/>
        <v>672.29999999999995</v>
      </c>
      <c s="227">
        <f t="shared" si="787"/>
        <v>0</v>
      </c>
      <c s="245">
        <f t="shared" si="787"/>
        <v>672.29999999999995</v>
      </c>
      <c s="31"/>
      <c s="40"/>
      <c s="40"/>
    </row>
    <row r="1633" spans="1:22" s="33" customFormat="1" ht="12.75" hidden="1">
      <c r="A1633" s="292" t="s">
        <v>571</v>
      </c>
      <c s="81">
        <v>801</v>
      </c>
      <c s="36" t="s">
        <v>414</v>
      </c>
      <c s="36" t="s">
        <v>433</v>
      </c>
      <c s="81" t="s">
        <v>572</v>
      </c>
      <c s="42"/>
      <c s="227">
        <f t="shared" si="788" ref="G1633:S1633">G1634</f>
        <v>0</v>
      </c>
      <c s="220">
        <f t="shared" si="788"/>
        <v>0</v>
      </c>
      <c s="220">
        <f t="shared" si="788"/>
        <v>0</v>
      </c>
      <c s="221">
        <f t="shared" si="788"/>
        <v>0</v>
      </c>
      <c s="222">
        <f t="shared" si="788"/>
        <v>0</v>
      </c>
      <c s="220">
        <f t="shared" si="788"/>
        <v>0</v>
      </c>
      <c s="220">
        <f t="shared" si="788"/>
        <v>0</v>
      </c>
      <c s="220">
        <f t="shared" si="788"/>
        <v>0</v>
      </c>
      <c s="223">
        <f t="shared" si="788"/>
        <v>0</v>
      </c>
      <c s="220">
        <f t="shared" si="788"/>
        <v>0</v>
      </c>
      <c s="223">
        <f t="shared" si="788"/>
        <v>0</v>
      </c>
      <c s="220">
        <f t="shared" si="788"/>
        <v>0</v>
      </c>
      <c s="223">
        <f t="shared" si="788"/>
        <v>0</v>
      </c>
      <c s="45"/>
      <c s="32"/>
      <c s="32"/>
    </row>
    <row r="1634" spans="1:22" s="33" customFormat="1" ht="12.75" hidden="1">
      <c r="A1634" s="292" t="s">
        <v>590</v>
      </c>
      <c s="81">
        <v>801</v>
      </c>
      <c s="36" t="s">
        <v>414</v>
      </c>
      <c s="36" t="s">
        <v>433</v>
      </c>
      <c s="81" t="s">
        <v>572</v>
      </c>
      <c s="42" t="s">
        <v>646</v>
      </c>
      <c s="227"/>
      <c s="220"/>
      <c s="216">
        <f>G1634+H1634</f>
        <v>0</v>
      </c>
      <c s="221"/>
      <c s="218">
        <f>I1634+J1634</f>
        <v>0</v>
      </c>
      <c s="220"/>
      <c s="216">
        <f>K1634+L1634</f>
        <v>0</v>
      </c>
      <c s="220"/>
      <c s="219">
        <f>K1634+N1634</f>
        <v>0</v>
      </c>
      <c s="220"/>
      <c s="219">
        <f>M1634+P1634</f>
        <v>0</v>
      </c>
      <c s="220"/>
      <c s="219">
        <f>O1634+R1634</f>
        <v>0</v>
      </c>
      <c s="45"/>
      <c s="32"/>
      <c s="32"/>
    </row>
    <row r="1635" spans="1:22" s="41" customFormat="1" ht="25.5" hidden="1">
      <c r="A1635" s="292" t="s">
        <v>573</v>
      </c>
      <c s="81">
        <v>801</v>
      </c>
      <c s="36" t="s">
        <v>414</v>
      </c>
      <c s="36" t="s">
        <v>433</v>
      </c>
      <c s="36" t="s">
        <v>574</v>
      </c>
      <c s="42"/>
      <c s="224">
        <f t="shared" si="789" ref="G1635:S1635">G1636</f>
        <v>0</v>
      </c>
      <c s="216">
        <f t="shared" si="789"/>
        <v>0</v>
      </c>
      <c s="216">
        <f t="shared" si="789"/>
        <v>0</v>
      </c>
      <c s="217">
        <f t="shared" si="789"/>
        <v>0</v>
      </c>
      <c s="218">
        <f t="shared" si="789"/>
        <v>0</v>
      </c>
      <c s="216">
        <f t="shared" si="789"/>
        <v>0</v>
      </c>
      <c s="216">
        <f t="shared" si="789"/>
        <v>0</v>
      </c>
      <c s="216">
        <f t="shared" si="789"/>
        <v>0</v>
      </c>
      <c s="219">
        <f t="shared" si="789"/>
        <v>0</v>
      </c>
      <c s="216">
        <f t="shared" si="789"/>
        <v>0</v>
      </c>
      <c s="219">
        <f t="shared" si="789"/>
        <v>0</v>
      </c>
      <c s="216">
        <f t="shared" si="789"/>
        <v>0</v>
      </c>
      <c s="219">
        <f t="shared" si="789"/>
        <v>0</v>
      </c>
      <c s="46"/>
      <c s="40"/>
      <c s="40"/>
    </row>
    <row r="1636" spans="1:22" s="41" customFormat="1" ht="12.75" hidden="1">
      <c r="A1636" s="292" t="s">
        <v>645</v>
      </c>
      <c s="81">
        <v>801</v>
      </c>
      <c s="36" t="s">
        <v>414</v>
      </c>
      <c s="36" t="s">
        <v>433</v>
      </c>
      <c s="36" t="s">
        <v>574</v>
      </c>
      <c s="42" t="s">
        <v>646</v>
      </c>
      <c s="224">
        <v>0</v>
      </c>
      <c s="216">
        <v>0</v>
      </c>
      <c s="216">
        <f>G1636+H1636</f>
        <v>0</v>
      </c>
      <c s="217">
        <v>0</v>
      </c>
      <c s="218">
        <f>I1636+J1636</f>
        <v>0</v>
      </c>
      <c s="216">
        <v>0</v>
      </c>
      <c s="216">
        <f>K1636+L1636</f>
        <v>0</v>
      </c>
      <c s="216">
        <v>0</v>
      </c>
      <c s="219">
        <f>K1636+N1636</f>
        <v>0</v>
      </c>
      <c s="216">
        <v>0</v>
      </c>
      <c s="219">
        <f>M1636+P1636</f>
        <v>0</v>
      </c>
      <c s="216">
        <v>0</v>
      </c>
      <c s="219">
        <f>O1636+R1636</f>
        <v>0</v>
      </c>
      <c s="46"/>
      <c s="40"/>
      <c s="40"/>
    </row>
    <row r="1637" spans="1:22" s="41" customFormat="1" ht="25.5">
      <c r="A1637" s="292" t="s">
        <v>575</v>
      </c>
      <c s="81">
        <v>801</v>
      </c>
      <c s="36" t="s">
        <v>414</v>
      </c>
      <c s="36" t="s">
        <v>432</v>
      </c>
      <c s="36" t="s">
        <v>576</v>
      </c>
      <c s="42"/>
      <c s="224">
        <f>G1640</f>
        <v>0</v>
      </c>
      <c s="216">
        <f>H1640</f>
        <v>0</v>
      </c>
      <c s="216">
        <f>I1640</f>
        <v>0</v>
      </c>
      <c s="217">
        <f>J1640</f>
        <v>43.700000000000003</v>
      </c>
      <c s="218">
        <f>K1640+K1639+K1638</f>
        <v>43.700000000000003</v>
      </c>
      <c s="216">
        <f>L1640</f>
        <v>0</v>
      </c>
      <c s="216">
        <f t="shared" si="790" ref="M1637:S1637">M1640+M1639+M1638</f>
        <v>43.700000000000003</v>
      </c>
      <c s="216">
        <f t="shared" si="790"/>
        <v>0</v>
      </c>
      <c s="219">
        <f t="shared" si="790"/>
        <v>43.700000000000003</v>
      </c>
      <c s="216">
        <f t="shared" si="790"/>
        <v>0</v>
      </c>
      <c s="219">
        <f t="shared" si="790"/>
        <v>43.700000000000003</v>
      </c>
      <c s="216">
        <f t="shared" si="790"/>
        <v>0</v>
      </c>
      <c s="219">
        <f t="shared" si="790"/>
        <v>43.700000000000003</v>
      </c>
      <c s="46"/>
      <c s="40"/>
      <c s="40"/>
    </row>
    <row r="1638" spans="1:22" s="41" customFormat="1" ht="12.75">
      <c r="A1638" s="292" t="s">
        <v>691</v>
      </c>
      <c s="81">
        <v>801</v>
      </c>
      <c s="36" t="s">
        <v>414</v>
      </c>
      <c s="36" t="s">
        <v>432</v>
      </c>
      <c s="36" t="s">
        <v>576</v>
      </c>
      <c s="42" t="s">
        <v>692</v>
      </c>
      <c s="224">
        <v>0</v>
      </c>
      <c s="216">
        <v>0</v>
      </c>
      <c s="216">
        <f>G1638+H1638</f>
        <v>0</v>
      </c>
      <c s="225">
        <v>0</v>
      </c>
      <c s="218">
        <f>I1638+J1638</f>
        <v>0</v>
      </c>
      <c s="224">
        <v>0</v>
      </c>
      <c s="216">
        <f>K1638+L1638</f>
        <v>0</v>
      </c>
      <c s="224">
        <v>0</v>
      </c>
      <c s="219">
        <f>K1638+N1638</f>
        <v>0</v>
      </c>
      <c s="224">
        <v>0</v>
      </c>
      <c s="219">
        <f>O1638+P1638</f>
        <v>0</v>
      </c>
      <c s="224">
        <v>0</v>
      </c>
      <c s="219">
        <f>Q1638+R1638</f>
        <v>0</v>
      </c>
      <c s="46" t="s">
        <v>277</v>
      </c>
      <c s="40">
        <v>967</v>
      </c>
      <c s="40"/>
    </row>
    <row r="1639" spans="1:22" s="41" customFormat="1" ht="12.75">
      <c r="A1639" s="292" t="s">
        <v>972</v>
      </c>
      <c s="81">
        <v>801</v>
      </c>
      <c s="36" t="s">
        <v>414</v>
      </c>
      <c s="36" t="s">
        <v>432</v>
      </c>
      <c s="36" t="s">
        <v>576</v>
      </c>
      <c s="42" t="s">
        <v>685</v>
      </c>
      <c s="224">
        <v>0</v>
      </c>
      <c s="216">
        <v>0</v>
      </c>
      <c s="216">
        <f>G1639+H1639</f>
        <v>0</v>
      </c>
      <c s="225">
        <v>0</v>
      </c>
      <c s="218">
        <f>I1639+J1639</f>
        <v>0</v>
      </c>
      <c s="224">
        <v>0</v>
      </c>
      <c s="216">
        <f>K1639+L1639</f>
        <v>0</v>
      </c>
      <c s="224">
        <v>43.700000000000003</v>
      </c>
      <c s="219">
        <f>K1639+N1639</f>
        <v>43.700000000000003</v>
      </c>
      <c s="224">
        <v>0</v>
      </c>
      <c s="219">
        <f>O1639+P1639</f>
        <v>43.700000000000003</v>
      </c>
      <c s="224">
        <v>0</v>
      </c>
      <c s="219">
        <f>Q1639+R1639</f>
        <v>43.700000000000003</v>
      </c>
      <c s="45" t="s">
        <v>277</v>
      </c>
      <c s="40">
        <v>967</v>
      </c>
      <c s="40" t="s">
        <v>577</v>
      </c>
    </row>
    <row r="1640" spans="1:22" s="41" customFormat="1" ht="12.75" hidden="1">
      <c r="A1640" s="292" t="s">
        <v>645</v>
      </c>
      <c s="81">
        <v>801</v>
      </c>
      <c s="36" t="s">
        <v>414</v>
      </c>
      <c s="36" t="s">
        <v>432</v>
      </c>
      <c s="36" t="s">
        <v>576</v>
      </c>
      <c s="42" t="s">
        <v>646</v>
      </c>
      <c s="224">
        <v>0</v>
      </c>
      <c s="216">
        <v>0</v>
      </c>
      <c s="216">
        <f>G1640+H1640</f>
        <v>0</v>
      </c>
      <c s="217">
        <v>43.700000000000003</v>
      </c>
      <c s="218">
        <f>I1640+J1640</f>
        <v>43.700000000000003</v>
      </c>
      <c s="216">
        <v>0</v>
      </c>
      <c s="216">
        <f>K1640+L1640</f>
        <v>43.700000000000003</v>
      </c>
      <c s="220">
        <v>-43.700000000000003</v>
      </c>
      <c s="219">
        <f>K1640+N1640</f>
        <v>0</v>
      </c>
      <c s="224">
        <v>0</v>
      </c>
      <c s="219">
        <f>O1640+P1640</f>
        <v>0</v>
      </c>
      <c s="224">
        <v>0</v>
      </c>
      <c s="219">
        <f>Q1640+R1640</f>
        <v>0</v>
      </c>
      <c s="46"/>
      <c s="40"/>
      <c s="40"/>
    </row>
    <row r="1641" spans="1:22" s="41" customFormat="1" ht="27" customHeight="1">
      <c r="A1641" s="292" t="s">
        <v>929</v>
      </c>
      <c s="81">
        <v>801</v>
      </c>
      <c s="36" t="s">
        <v>414</v>
      </c>
      <c s="36" t="s">
        <v>432</v>
      </c>
      <c s="36" t="s">
        <v>930</v>
      </c>
      <c s="42"/>
      <c s="224">
        <f>G1642</f>
        <v>0</v>
      </c>
      <c s="216">
        <f>H1642</f>
        <v>0</v>
      </c>
      <c s="216">
        <f>I1642</f>
        <v>0</v>
      </c>
      <c s="217">
        <f>J1642</f>
        <v>390</v>
      </c>
      <c s="218">
        <f>K1642+K1646+K1647+K1648</f>
        <v>390</v>
      </c>
      <c s="216">
        <f>L1642</f>
        <v>0</v>
      </c>
      <c s="216">
        <f t="shared" si="791" ref="M1641:S1641">M1642+M1646+M1647+M1648</f>
        <v>390</v>
      </c>
      <c s="216">
        <f t="shared" si="791"/>
        <v>54</v>
      </c>
      <c s="219">
        <f t="shared" si="791"/>
        <v>444</v>
      </c>
      <c s="216">
        <f t="shared" si="791"/>
        <v>0</v>
      </c>
      <c s="219">
        <f t="shared" si="791"/>
        <v>444</v>
      </c>
      <c s="216">
        <f t="shared" si="791"/>
        <v>0</v>
      </c>
      <c s="219">
        <f t="shared" si="791"/>
        <v>444</v>
      </c>
      <c s="46" t="s">
        <v>277</v>
      </c>
      <c s="40" t="s">
        <v>578</v>
      </c>
      <c s="40"/>
    </row>
    <row r="1642" spans="1:22" s="41" customFormat="1" ht="12.75" hidden="1">
      <c r="A1642" s="292" t="s">
        <v>851</v>
      </c>
      <c s="81">
        <v>801</v>
      </c>
      <c s="36" t="s">
        <v>414</v>
      </c>
      <c s="36" t="s">
        <v>432</v>
      </c>
      <c s="36" t="s">
        <v>930</v>
      </c>
      <c s="42" t="s">
        <v>852</v>
      </c>
      <c s="224">
        <v>0</v>
      </c>
      <c s="216">
        <v>0</v>
      </c>
      <c s="216">
        <f>G1642+H1642</f>
        <v>0</v>
      </c>
      <c s="217">
        <v>390</v>
      </c>
      <c s="218">
        <f>I1642+J1642</f>
        <v>390</v>
      </c>
      <c s="216">
        <v>0</v>
      </c>
      <c s="216">
        <f>K1642+L1642</f>
        <v>390</v>
      </c>
      <c s="220">
        <v>-390</v>
      </c>
      <c s="219">
        <f>K1642+N1642</f>
        <v>0</v>
      </c>
      <c s="224">
        <v>0</v>
      </c>
      <c s="219">
        <f>O1642+P1642</f>
        <v>0</v>
      </c>
      <c s="224">
        <v>0</v>
      </c>
      <c s="219">
        <f>Q1642+R1642</f>
        <v>0</v>
      </c>
      <c s="46"/>
      <c s="40"/>
      <c s="40"/>
    </row>
    <row r="1643" spans="1:22" s="33" customFormat="1" ht="25.5" hidden="1">
      <c r="A1643" s="292" t="s">
        <v>579</v>
      </c>
      <c s="81">
        <v>801</v>
      </c>
      <c s="36" t="s">
        <v>414</v>
      </c>
      <c s="36" t="s">
        <v>432</v>
      </c>
      <c s="36" t="s">
        <v>930</v>
      </c>
      <c s="42"/>
      <c s="224">
        <f t="shared" si="792" ref="G1643:O1644">G1644</f>
        <v>0</v>
      </c>
      <c s="216">
        <f t="shared" si="792"/>
        <v>0</v>
      </c>
      <c s="216">
        <f t="shared" si="792"/>
        <v>0</v>
      </c>
      <c s="217">
        <f t="shared" si="792"/>
        <v>0</v>
      </c>
      <c s="218">
        <f t="shared" si="792"/>
        <v>0</v>
      </c>
      <c s="216">
        <f t="shared" si="792"/>
        <v>0</v>
      </c>
      <c s="216">
        <f t="shared" si="792"/>
        <v>0</v>
      </c>
      <c s="216">
        <f t="shared" si="792"/>
        <v>0</v>
      </c>
      <c s="219">
        <f t="shared" si="792"/>
        <v>0</v>
      </c>
      <c s="224">
        <v>0</v>
      </c>
      <c s="219">
        <f>O1643+P1643</f>
        <v>0</v>
      </c>
      <c s="224">
        <v>0</v>
      </c>
      <c s="219">
        <f>Q1643+R1643</f>
        <v>0</v>
      </c>
      <c s="45"/>
      <c s="32"/>
      <c s="32"/>
    </row>
    <row r="1644" spans="1:22" s="33" customFormat="1" ht="12.75" hidden="1">
      <c r="A1644" s="292" t="s">
        <v>580</v>
      </c>
      <c s="81">
        <v>801</v>
      </c>
      <c s="36" t="s">
        <v>414</v>
      </c>
      <c s="36" t="s">
        <v>432</v>
      </c>
      <c s="36" t="s">
        <v>930</v>
      </c>
      <c s="109"/>
      <c s="224">
        <f t="shared" si="792"/>
        <v>0</v>
      </c>
      <c s="216">
        <f t="shared" si="792"/>
        <v>0</v>
      </c>
      <c s="216">
        <f t="shared" si="792"/>
        <v>0</v>
      </c>
      <c s="217">
        <f t="shared" si="792"/>
        <v>0</v>
      </c>
      <c s="218">
        <f t="shared" si="792"/>
        <v>0</v>
      </c>
      <c s="216">
        <f t="shared" si="792"/>
        <v>0</v>
      </c>
      <c s="216">
        <f t="shared" si="792"/>
        <v>0</v>
      </c>
      <c s="216">
        <f t="shared" si="792"/>
        <v>0</v>
      </c>
      <c s="219">
        <f t="shared" si="792"/>
        <v>0</v>
      </c>
      <c s="224">
        <v>0</v>
      </c>
      <c s="219">
        <f>O1644+P1644</f>
        <v>0</v>
      </c>
      <c s="224">
        <v>0</v>
      </c>
      <c s="219">
        <f>Q1644+R1644</f>
        <v>0</v>
      </c>
      <c s="45"/>
      <c s="32"/>
      <c s="32"/>
    </row>
    <row r="1645" spans="1:22" s="33" customFormat="1" ht="12.75" hidden="1">
      <c r="A1645" s="292" t="s">
        <v>1058</v>
      </c>
      <c s="81">
        <v>801</v>
      </c>
      <c s="36" t="s">
        <v>414</v>
      </c>
      <c s="36" t="s">
        <v>432</v>
      </c>
      <c s="36" t="s">
        <v>930</v>
      </c>
      <c s="42" t="s">
        <v>1059</v>
      </c>
      <c s="224"/>
      <c s="216"/>
      <c s="216">
        <f>G1645+H1645</f>
        <v>0</v>
      </c>
      <c s="217"/>
      <c s="218">
        <f>I1645+J1645</f>
        <v>0</v>
      </c>
      <c s="216"/>
      <c s="216">
        <f>K1645+L1645</f>
        <v>0</v>
      </c>
      <c s="216"/>
      <c s="219">
        <f>K1645+N1645</f>
        <v>0</v>
      </c>
      <c s="224">
        <v>0</v>
      </c>
      <c s="219">
        <f>O1645+P1645</f>
        <v>0</v>
      </c>
      <c s="224">
        <v>0</v>
      </c>
      <c s="219">
        <f>Q1645+R1645</f>
        <v>0</v>
      </c>
      <c s="45"/>
      <c s="32"/>
      <c s="32"/>
    </row>
    <row r="1646" spans="1:22" s="41" customFormat="1" ht="12.75">
      <c r="A1646" s="292" t="s">
        <v>689</v>
      </c>
      <c s="81">
        <v>801</v>
      </c>
      <c s="36" t="s">
        <v>414</v>
      </c>
      <c s="36" t="s">
        <v>432</v>
      </c>
      <c s="36" t="s">
        <v>930</v>
      </c>
      <c s="42" t="s">
        <v>690</v>
      </c>
      <c s="216">
        <v>0</v>
      </c>
      <c s="216">
        <v>0</v>
      </c>
      <c s="216">
        <f>G1646+H1646</f>
        <v>0</v>
      </c>
      <c s="217">
        <v>0</v>
      </c>
      <c s="218">
        <f>I1646+J1646</f>
        <v>0</v>
      </c>
      <c s="216">
        <v>0</v>
      </c>
      <c s="216">
        <f>K1646+L1646</f>
        <v>0</v>
      </c>
      <c s="216">
        <v>444</v>
      </c>
      <c s="219">
        <f>K1646+N1646</f>
        <v>444</v>
      </c>
      <c s="224">
        <v>0</v>
      </c>
      <c s="219">
        <f>O1646+P1646</f>
        <v>444</v>
      </c>
      <c s="224">
        <v>0</v>
      </c>
      <c s="219">
        <f>Q1646+R1646</f>
        <v>444</v>
      </c>
      <c s="45" t="s">
        <v>277</v>
      </c>
      <c s="40">
        <v>940</v>
      </c>
      <c s="40" t="s">
        <v>858</v>
      </c>
    </row>
    <row r="1647" spans="1:22" s="41" customFormat="1" ht="12.75" hidden="1">
      <c r="A1647" s="292" t="s">
        <v>691</v>
      </c>
      <c s="81">
        <v>801</v>
      </c>
      <c s="36" t="s">
        <v>414</v>
      </c>
      <c s="36" t="s">
        <v>432</v>
      </c>
      <c s="36" t="s">
        <v>930</v>
      </c>
      <c s="42" t="s">
        <v>692</v>
      </c>
      <c s="224">
        <v>0</v>
      </c>
      <c s="216">
        <v>0</v>
      </c>
      <c s="216">
        <f>G1647+H1647</f>
        <v>0</v>
      </c>
      <c s="225">
        <v>0</v>
      </c>
      <c s="218">
        <f>I1647+J1647</f>
        <v>0</v>
      </c>
      <c s="224">
        <v>0</v>
      </c>
      <c s="216">
        <f>K1647+L1647</f>
        <v>0</v>
      </c>
      <c s="224">
        <v>0</v>
      </c>
      <c s="219">
        <f>K1647+N1647</f>
        <v>0</v>
      </c>
      <c s="224">
        <v>0</v>
      </c>
      <c s="219">
        <f>M1647+P1647</f>
        <v>0</v>
      </c>
      <c s="224">
        <v>0</v>
      </c>
      <c s="219">
        <f>O1647+R1647</f>
        <v>0</v>
      </c>
      <c s="46" t="s">
        <v>277</v>
      </c>
      <c s="40">
        <v>940</v>
      </c>
      <c s="40"/>
    </row>
    <row r="1648" spans="1:22" s="41" customFormat="1" ht="12.75" hidden="1">
      <c r="A1648" s="292" t="s">
        <v>972</v>
      </c>
      <c s="81">
        <v>801</v>
      </c>
      <c s="36" t="s">
        <v>414</v>
      </c>
      <c s="36" t="s">
        <v>432</v>
      </c>
      <c s="36" t="s">
        <v>930</v>
      </c>
      <c s="42" t="s">
        <v>685</v>
      </c>
      <c s="224">
        <v>0</v>
      </c>
      <c s="216">
        <v>0</v>
      </c>
      <c s="216">
        <f>G1648+H1648</f>
        <v>0</v>
      </c>
      <c s="225">
        <v>0</v>
      </c>
      <c s="218">
        <f>I1648+J1648</f>
        <v>0</v>
      </c>
      <c s="224">
        <v>0</v>
      </c>
      <c s="216">
        <f>K1648+L1648</f>
        <v>0</v>
      </c>
      <c s="224">
        <v>0</v>
      </c>
      <c s="219">
        <f>K1648+N1648</f>
        <v>0</v>
      </c>
      <c s="224">
        <v>0</v>
      </c>
      <c s="219">
        <f>M1648+P1648</f>
        <v>0</v>
      </c>
      <c s="224">
        <v>0</v>
      </c>
      <c s="219">
        <f>O1648+R1648</f>
        <v>0</v>
      </c>
      <c s="46" t="s">
        <v>277</v>
      </c>
      <c s="40">
        <v>940</v>
      </c>
      <c s="40" t="s">
        <v>581</v>
      </c>
    </row>
    <row r="1649" spans="1:22" s="41" customFormat="1" ht="27" customHeight="1">
      <c r="A1649" s="292" t="s">
        <v>925</v>
      </c>
      <c s="81">
        <v>801</v>
      </c>
      <c s="36" t="s">
        <v>414</v>
      </c>
      <c s="36" t="s">
        <v>432</v>
      </c>
      <c s="36" t="s">
        <v>926</v>
      </c>
      <c s="42"/>
      <c s="224">
        <f>G1651</f>
        <v>0</v>
      </c>
      <c s="216">
        <f>H1651</f>
        <v>0</v>
      </c>
      <c s="216">
        <f>I1651</f>
        <v>0</v>
      </c>
      <c s="217">
        <f>J1651</f>
        <v>0.29999999999999999</v>
      </c>
      <c s="218">
        <f>K1651+K1650</f>
        <v>0.29999999999999999</v>
      </c>
      <c s="216">
        <f>L1651</f>
        <v>0</v>
      </c>
      <c s="216">
        <f t="shared" si="793" ref="M1649:S1649">M1651+M1650</f>
        <v>0.29999999999999999</v>
      </c>
      <c s="216">
        <f t="shared" si="793"/>
        <v>0</v>
      </c>
      <c s="219">
        <f t="shared" si="793"/>
        <v>0.29999999999999999</v>
      </c>
      <c s="216">
        <f t="shared" si="793"/>
        <v>0</v>
      </c>
      <c s="219">
        <f t="shared" si="793"/>
        <v>0.29999999999999999</v>
      </c>
      <c s="216">
        <f t="shared" si="793"/>
        <v>0</v>
      </c>
      <c s="219">
        <f t="shared" si="793"/>
        <v>0.29999999999999999</v>
      </c>
      <c s="46"/>
      <c s="40"/>
      <c s="40"/>
    </row>
    <row r="1650" spans="1:22" s="41" customFormat="1" ht="12.75">
      <c r="A1650" s="292" t="s">
        <v>972</v>
      </c>
      <c s="81">
        <v>801</v>
      </c>
      <c s="36" t="s">
        <v>414</v>
      </c>
      <c s="36" t="s">
        <v>432</v>
      </c>
      <c s="36" t="s">
        <v>926</v>
      </c>
      <c s="42" t="s">
        <v>685</v>
      </c>
      <c s="216">
        <v>0</v>
      </c>
      <c s="216">
        <v>0</v>
      </c>
      <c s="216">
        <f>G1650+H1650</f>
        <v>0</v>
      </c>
      <c s="217">
        <v>0</v>
      </c>
      <c s="218">
        <f>I1650+J1650</f>
        <v>0</v>
      </c>
      <c s="216">
        <v>0</v>
      </c>
      <c s="216">
        <f>K1650+L1650</f>
        <v>0</v>
      </c>
      <c s="220">
        <v>0.29999999999999999</v>
      </c>
      <c s="219">
        <f>K1650+N1650</f>
        <v>0.29999999999999999</v>
      </c>
      <c s="224">
        <v>0</v>
      </c>
      <c s="219">
        <f>O1650+P1650</f>
        <v>0.29999999999999999</v>
      </c>
      <c s="224">
        <v>0</v>
      </c>
      <c s="219">
        <f>Q1650+R1650</f>
        <v>0.29999999999999999</v>
      </c>
      <c s="45" t="s">
        <v>277</v>
      </c>
      <c s="40">
        <v>949</v>
      </c>
      <c s="40">
        <v>226</v>
      </c>
    </row>
    <row r="1651" spans="1:22" s="41" customFormat="1" ht="12.75" hidden="1">
      <c r="A1651" s="292" t="s">
        <v>645</v>
      </c>
      <c s="81">
        <v>801</v>
      </c>
      <c s="36" t="s">
        <v>414</v>
      </c>
      <c s="36" t="s">
        <v>432</v>
      </c>
      <c s="36" t="s">
        <v>926</v>
      </c>
      <c s="42" t="s">
        <v>646</v>
      </c>
      <c s="224">
        <v>0</v>
      </c>
      <c s="216">
        <v>0</v>
      </c>
      <c s="216">
        <f>G1651+H1651</f>
        <v>0</v>
      </c>
      <c s="217">
        <v>0.29999999999999999</v>
      </c>
      <c s="218">
        <f>I1651+J1651</f>
        <v>0.29999999999999999</v>
      </c>
      <c s="216">
        <v>0</v>
      </c>
      <c s="216">
        <f>K1651+L1651</f>
        <v>0.29999999999999999</v>
      </c>
      <c s="220">
        <v>-0.29999999999999999</v>
      </c>
      <c s="219">
        <f>K1651+N1651</f>
        <v>0</v>
      </c>
      <c s="224">
        <v>0</v>
      </c>
      <c s="219">
        <f>O1651+P1651</f>
        <v>0</v>
      </c>
      <c s="224">
        <v>0</v>
      </c>
      <c s="219">
        <f>Q1651+R1651</f>
        <v>0</v>
      </c>
      <c s="46"/>
      <c s="40"/>
      <c s="40"/>
    </row>
    <row r="1652" spans="1:22" s="41" customFormat="1" ht="60" customHeight="1">
      <c r="A1652" s="292" t="s">
        <v>769</v>
      </c>
      <c s="81">
        <v>801</v>
      </c>
      <c s="36" t="s">
        <v>414</v>
      </c>
      <c s="36" t="s">
        <v>432</v>
      </c>
      <c s="36" t="s">
        <v>770</v>
      </c>
      <c s="42"/>
      <c s="224">
        <f t="shared" si="794" ref="G1652:S1652">G1653</f>
        <v>0</v>
      </c>
      <c s="216">
        <f t="shared" si="794"/>
        <v>0</v>
      </c>
      <c s="216">
        <f t="shared" si="794"/>
        <v>0</v>
      </c>
      <c s="217">
        <f t="shared" si="794"/>
        <v>0</v>
      </c>
      <c s="218">
        <f t="shared" si="794"/>
        <v>0</v>
      </c>
      <c s="216">
        <f t="shared" si="794"/>
        <v>0</v>
      </c>
      <c s="216">
        <f t="shared" si="794"/>
        <v>0</v>
      </c>
      <c s="216">
        <f t="shared" si="794"/>
        <v>184.30000000000001</v>
      </c>
      <c s="219">
        <f t="shared" si="794"/>
        <v>184.30000000000001</v>
      </c>
      <c s="216">
        <f t="shared" si="794"/>
        <v>0</v>
      </c>
      <c s="219">
        <f t="shared" si="794"/>
        <v>184.30000000000001</v>
      </c>
      <c s="216">
        <f t="shared" si="794"/>
        <v>0</v>
      </c>
      <c s="219">
        <f t="shared" si="794"/>
        <v>184.30000000000001</v>
      </c>
      <c s="46"/>
      <c s="40"/>
      <c s="40"/>
    </row>
    <row r="1653" spans="1:22" s="41" customFormat="1" ht="12.75">
      <c r="A1653" s="292" t="s">
        <v>972</v>
      </c>
      <c s="81">
        <v>801</v>
      </c>
      <c s="36" t="s">
        <v>414</v>
      </c>
      <c s="36" t="s">
        <v>432</v>
      </c>
      <c s="36" t="s">
        <v>770</v>
      </c>
      <c s="42" t="s">
        <v>685</v>
      </c>
      <c s="224">
        <v>0</v>
      </c>
      <c s="216">
        <v>0</v>
      </c>
      <c s="216">
        <f>G1653+H1653</f>
        <v>0</v>
      </c>
      <c s="225">
        <v>0</v>
      </c>
      <c s="218">
        <f>I1653+J1653</f>
        <v>0</v>
      </c>
      <c s="224">
        <v>0</v>
      </c>
      <c s="216">
        <f>K1653+L1653</f>
        <v>0</v>
      </c>
      <c s="224">
        <v>184.30000000000001</v>
      </c>
      <c s="219">
        <f>K1653+N1653</f>
        <v>184.30000000000001</v>
      </c>
      <c s="224">
        <v>0</v>
      </c>
      <c s="219">
        <f>O1653+P1653</f>
        <v>184.30000000000001</v>
      </c>
      <c s="224">
        <v>0</v>
      </c>
      <c s="219">
        <f>Q1653+R1653</f>
        <v>184.30000000000001</v>
      </c>
      <c s="45" t="s">
        <v>277</v>
      </c>
      <c s="40" t="s">
        <v>859</v>
      </c>
      <c s="40" t="s">
        <v>860</v>
      </c>
    </row>
    <row r="1654" spans="1:22" s="41" customFormat="1" ht="12.75">
      <c r="A1654" s="292" t="s">
        <v>899</v>
      </c>
      <c s="81">
        <v>801</v>
      </c>
      <c s="36" t="s">
        <v>414</v>
      </c>
      <c s="36" t="s">
        <v>432</v>
      </c>
      <c s="81" t="s">
        <v>900</v>
      </c>
      <c s="42"/>
      <c s="227">
        <f t="shared" si="795" ref="G1654:S1654">G1655</f>
        <v>0</v>
      </c>
      <c s="220">
        <f t="shared" si="795"/>
        <v>0</v>
      </c>
      <c s="220">
        <f t="shared" si="795"/>
        <v>0</v>
      </c>
      <c s="221">
        <f t="shared" si="795"/>
        <v>6344.9799999999996</v>
      </c>
      <c s="222">
        <f t="shared" si="795"/>
        <v>6344.9799999999996</v>
      </c>
      <c s="220">
        <f t="shared" si="795"/>
        <v>0</v>
      </c>
      <c s="220">
        <f t="shared" si="795"/>
        <v>6344.9799999999996</v>
      </c>
      <c s="220">
        <f t="shared" si="795"/>
        <v>801.92000000000041</v>
      </c>
      <c s="223">
        <f t="shared" si="795"/>
        <v>7146.8999999999996</v>
      </c>
      <c s="220">
        <f t="shared" si="795"/>
        <v>-496.90957000000003</v>
      </c>
      <c s="223">
        <f t="shared" si="795"/>
        <v>6649.9904299999989</v>
      </c>
      <c s="220">
        <f t="shared" si="795"/>
        <v>0</v>
      </c>
      <c s="223">
        <f t="shared" si="795"/>
        <v>6649.9904299999989</v>
      </c>
      <c s="31"/>
      <c s="40"/>
      <c s="40"/>
    </row>
    <row r="1655" spans="1:22" s="41" customFormat="1" ht="12.75">
      <c r="A1655" s="292" t="s">
        <v>849</v>
      </c>
      <c s="81">
        <v>801</v>
      </c>
      <c s="36" t="s">
        <v>414</v>
      </c>
      <c s="36" t="s">
        <v>432</v>
      </c>
      <c s="36" t="s">
        <v>901</v>
      </c>
      <c s="42"/>
      <c s="224">
        <f>G1656+G1657</f>
        <v>0</v>
      </c>
      <c s="216">
        <f>H1656+H1657</f>
        <v>0</v>
      </c>
      <c s="216">
        <f>I1656+I1657</f>
        <v>0</v>
      </c>
      <c s="217">
        <f>J1656+J1657</f>
        <v>6344.9799999999996</v>
      </c>
      <c s="218">
        <f>K1656+K1657+K1658+K1659+K1660+K1661+K1662+K1663+K1664</f>
        <v>6344.9799999999996</v>
      </c>
      <c s="216">
        <f>L1656+L1657</f>
        <v>0</v>
      </c>
      <c s="216">
        <f t="shared" si="796" ref="M1655:S1655">M1656+M1657+M1658+M1659+M1660+M1661+M1662+M1663+M1664</f>
        <v>6344.9799999999996</v>
      </c>
      <c s="216">
        <f t="shared" si="796"/>
        <v>801.92000000000041</v>
      </c>
      <c s="219">
        <f t="shared" si="796"/>
        <v>7146.8999999999996</v>
      </c>
      <c s="216">
        <f t="shared" si="796"/>
        <v>-496.90957000000003</v>
      </c>
      <c s="219">
        <f t="shared" si="796"/>
        <v>6649.9904299999989</v>
      </c>
      <c s="216">
        <f t="shared" si="796"/>
        <v>0</v>
      </c>
      <c s="219">
        <f t="shared" si="796"/>
        <v>6649.9904299999989</v>
      </c>
      <c s="31"/>
      <c s="40"/>
      <c s="40"/>
    </row>
    <row r="1656" spans="1:22" s="41" customFormat="1" ht="12.75" hidden="1">
      <c r="A1656" s="292" t="s">
        <v>851</v>
      </c>
      <c s="81">
        <v>801</v>
      </c>
      <c s="36" t="s">
        <v>414</v>
      </c>
      <c s="36" t="s">
        <v>432</v>
      </c>
      <c s="36" t="s">
        <v>901</v>
      </c>
      <c s="42" t="s">
        <v>852</v>
      </c>
      <c s="224">
        <v>0</v>
      </c>
      <c s="216">
        <v>0</v>
      </c>
      <c s="216">
        <f t="shared" si="797" ref="I1656:I1664">G1656+H1656</f>
        <v>0</v>
      </c>
      <c s="217">
        <v>6344.9799999999996</v>
      </c>
      <c s="218">
        <f t="shared" si="798" ref="K1656:K1664">I1656+J1656</f>
        <v>6344.9799999999996</v>
      </c>
      <c s="216">
        <v>0</v>
      </c>
      <c s="216">
        <f t="shared" si="799" ref="M1656:M1664">K1656+L1656</f>
        <v>6344.9799999999996</v>
      </c>
      <c s="220">
        <v>-6344.9799999999996</v>
      </c>
      <c s="219">
        <f t="shared" si="800" ref="O1656:O1664">K1656+N1656</f>
        <v>0</v>
      </c>
      <c s="224">
        <v>0</v>
      </c>
      <c s="219">
        <f t="shared" si="801" ref="Q1656:Q1662">O1656+P1656</f>
        <v>0</v>
      </c>
      <c s="224">
        <v>0</v>
      </c>
      <c s="219">
        <f t="shared" si="802" ref="S1656:S1662">Q1656+R1656</f>
        <v>0</v>
      </c>
      <c s="31"/>
      <c s="40"/>
      <c s="40"/>
    </row>
    <row r="1657" spans="1:22" s="33" customFormat="1" ht="12.75" hidden="1">
      <c r="A1657" s="292" t="s">
        <v>853</v>
      </c>
      <c s="81">
        <v>801</v>
      </c>
      <c s="36" t="s">
        <v>414</v>
      </c>
      <c s="36" t="s">
        <v>432</v>
      </c>
      <c s="81" t="s">
        <v>901</v>
      </c>
      <c s="42" t="s">
        <v>854</v>
      </c>
      <c s="224"/>
      <c s="216"/>
      <c s="216">
        <f t="shared" si="797"/>
        <v>0</v>
      </c>
      <c s="217"/>
      <c s="218">
        <f t="shared" si="798"/>
        <v>0</v>
      </c>
      <c s="216"/>
      <c s="216">
        <f t="shared" si="799"/>
        <v>0</v>
      </c>
      <c s="216"/>
      <c s="219">
        <f t="shared" si="800"/>
        <v>0</v>
      </c>
      <c s="224">
        <v>0</v>
      </c>
      <c s="219">
        <f t="shared" si="801"/>
        <v>0</v>
      </c>
      <c s="224">
        <v>0</v>
      </c>
      <c s="219">
        <f t="shared" si="802"/>
        <v>0</v>
      </c>
      <c s="31"/>
      <c s="32"/>
      <c s="32"/>
    </row>
    <row r="1658" spans="1:22" s="41" customFormat="1" ht="12.75">
      <c r="A1658" s="292" t="s">
        <v>689</v>
      </c>
      <c s="81">
        <v>801</v>
      </c>
      <c s="36" t="s">
        <v>414</v>
      </c>
      <c s="36" t="s">
        <v>432</v>
      </c>
      <c s="36" t="s">
        <v>901</v>
      </c>
      <c s="42" t="s">
        <v>690</v>
      </c>
      <c s="216">
        <v>0</v>
      </c>
      <c s="216">
        <v>0</v>
      </c>
      <c s="216">
        <f t="shared" si="797"/>
        <v>0</v>
      </c>
      <c s="217">
        <v>0</v>
      </c>
      <c s="218">
        <f t="shared" si="798"/>
        <v>0</v>
      </c>
      <c s="216">
        <v>0</v>
      </c>
      <c s="216">
        <f t="shared" si="799"/>
        <v>0</v>
      </c>
      <c s="216">
        <v>6491.5</v>
      </c>
      <c s="219">
        <f t="shared" si="800"/>
        <v>6491.5</v>
      </c>
      <c s="224">
        <v>-266.03300000000002</v>
      </c>
      <c s="219">
        <f t="shared" si="801"/>
        <v>6225.4669999999996</v>
      </c>
      <c s="224">
        <v>0</v>
      </c>
      <c s="219">
        <f t="shared" si="802"/>
        <v>6225.4669999999996</v>
      </c>
      <c s="31"/>
      <c s="40"/>
      <c s="40"/>
    </row>
    <row r="1659" spans="1:22" s="41" customFormat="1" ht="12.75" hidden="1">
      <c r="A1659" s="292" t="s">
        <v>691</v>
      </c>
      <c s="81">
        <v>801</v>
      </c>
      <c s="36" t="s">
        <v>414</v>
      </c>
      <c s="36" t="s">
        <v>432</v>
      </c>
      <c s="36" t="s">
        <v>901</v>
      </c>
      <c s="42" t="s">
        <v>692</v>
      </c>
      <c s="216">
        <v>0</v>
      </c>
      <c s="216">
        <v>0</v>
      </c>
      <c s="216">
        <f t="shared" si="797"/>
        <v>0</v>
      </c>
      <c s="217">
        <v>0</v>
      </c>
      <c s="218">
        <f t="shared" si="798"/>
        <v>0</v>
      </c>
      <c s="216">
        <v>0</v>
      </c>
      <c s="216">
        <f t="shared" si="799"/>
        <v>0</v>
      </c>
      <c s="216">
        <v>0</v>
      </c>
      <c s="219">
        <f t="shared" si="800"/>
        <v>0</v>
      </c>
      <c s="224">
        <v>0</v>
      </c>
      <c s="219">
        <f t="shared" si="801"/>
        <v>0</v>
      </c>
      <c s="224">
        <v>0</v>
      </c>
      <c s="219">
        <f t="shared" si="802"/>
        <v>0</v>
      </c>
      <c s="31"/>
      <c s="40"/>
      <c s="40"/>
    </row>
    <row r="1660" spans="1:22" s="41" customFormat="1" ht="25.5" hidden="1">
      <c r="A1660" s="292" t="s">
        <v>693</v>
      </c>
      <c s="81">
        <v>801</v>
      </c>
      <c s="36" t="s">
        <v>414</v>
      </c>
      <c s="36" t="s">
        <v>432</v>
      </c>
      <c s="36" t="s">
        <v>901</v>
      </c>
      <c s="42" t="s">
        <v>694</v>
      </c>
      <c s="216">
        <v>0</v>
      </c>
      <c s="216">
        <v>0</v>
      </c>
      <c s="216">
        <f t="shared" si="797"/>
        <v>0</v>
      </c>
      <c s="217">
        <v>0</v>
      </c>
      <c s="218">
        <f t="shared" si="798"/>
        <v>0</v>
      </c>
      <c s="216">
        <v>0</v>
      </c>
      <c s="216">
        <f t="shared" si="799"/>
        <v>0</v>
      </c>
      <c s="216">
        <v>0</v>
      </c>
      <c s="219">
        <f t="shared" si="800"/>
        <v>0</v>
      </c>
      <c s="224">
        <v>0</v>
      </c>
      <c s="219">
        <f t="shared" si="801"/>
        <v>0</v>
      </c>
      <c s="224">
        <v>0</v>
      </c>
      <c s="219">
        <f t="shared" si="802"/>
        <v>0</v>
      </c>
      <c s="31"/>
      <c s="40"/>
      <c s="40"/>
    </row>
    <row r="1661" spans="1:22" s="41" customFormat="1" ht="25.5" hidden="1">
      <c r="A1661" s="292" t="s">
        <v>695</v>
      </c>
      <c s="81">
        <v>801</v>
      </c>
      <c s="36" t="s">
        <v>414</v>
      </c>
      <c s="36" t="s">
        <v>432</v>
      </c>
      <c s="36" t="s">
        <v>901</v>
      </c>
      <c s="42" t="s">
        <v>696</v>
      </c>
      <c s="216">
        <v>0</v>
      </c>
      <c s="216">
        <v>0</v>
      </c>
      <c s="216">
        <f t="shared" si="797"/>
        <v>0</v>
      </c>
      <c s="217">
        <v>0</v>
      </c>
      <c s="218">
        <f t="shared" si="798"/>
        <v>0</v>
      </c>
      <c s="216">
        <v>0</v>
      </c>
      <c s="216">
        <f t="shared" si="799"/>
        <v>0</v>
      </c>
      <c s="216">
        <v>0</v>
      </c>
      <c s="219">
        <f t="shared" si="800"/>
        <v>0</v>
      </c>
      <c s="224">
        <v>0</v>
      </c>
      <c s="219">
        <f t="shared" si="801"/>
        <v>0</v>
      </c>
      <c s="224">
        <v>0</v>
      </c>
      <c s="219">
        <f t="shared" si="802"/>
        <v>0</v>
      </c>
      <c s="31"/>
      <c s="40"/>
      <c s="40"/>
    </row>
    <row r="1662" spans="1:22" s="41" customFormat="1" ht="25.5">
      <c r="A1662" s="292" t="s">
        <v>684</v>
      </c>
      <c s="81">
        <v>801</v>
      </c>
      <c s="36" t="s">
        <v>414</v>
      </c>
      <c s="36" t="s">
        <v>432</v>
      </c>
      <c s="36" t="s">
        <v>901</v>
      </c>
      <c s="42" t="s">
        <v>685</v>
      </c>
      <c s="216">
        <v>0</v>
      </c>
      <c s="216">
        <v>0</v>
      </c>
      <c s="216">
        <f t="shared" si="797"/>
        <v>0</v>
      </c>
      <c s="217">
        <v>0</v>
      </c>
      <c s="218">
        <f t="shared" si="798"/>
        <v>0</v>
      </c>
      <c s="216">
        <v>0</v>
      </c>
      <c s="216">
        <f t="shared" si="799"/>
        <v>0</v>
      </c>
      <c s="216">
        <f>430+225.4</f>
        <v>655.39999999999998</v>
      </c>
      <c s="219">
        <f t="shared" si="800"/>
        <v>655.39999999999998</v>
      </c>
      <c s="224">
        <v>-430</v>
      </c>
      <c s="219">
        <f t="shared" si="801"/>
        <v>225.39999999999998</v>
      </c>
      <c s="224">
        <v>0</v>
      </c>
      <c s="219">
        <f t="shared" si="802"/>
        <v>225.39999999999998</v>
      </c>
      <c s="31" t="s">
        <v>353</v>
      </c>
      <c s="40"/>
      <c s="40"/>
    </row>
    <row r="1663" spans="1:22" s="41" customFormat="1" ht="12.75">
      <c r="A1663" s="292" t="s">
        <v>667</v>
      </c>
      <c s="81">
        <v>801</v>
      </c>
      <c s="36" t="s">
        <v>414</v>
      </c>
      <c s="36" t="s">
        <v>432</v>
      </c>
      <c s="36" t="s">
        <v>901</v>
      </c>
      <c s="42" t="s">
        <v>668</v>
      </c>
      <c s="216">
        <v>0</v>
      </c>
      <c s="216">
        <v>0</v>
      </c>
      <c s="216">
        <f t="shared" si="797"/>
        <v>0</v>
      </c>
      <c s="217">
        <v>0</v>
      </c>
      <c s="218">
        <f t="shared" si="798"/>
        <v>0</v>
      </c>
      <c s="216">
        <v>0</v>
      </c>
      <c s="216">
        <f t="shared" si="799"/>
        <v>0</v>
      </c>
      <c s="216">
        <v>0</v>
      </c>
      <c s="219">
        <f>K1663+N1663</f>
        <v>0</v>
      </c>
      <c s="216">
        <v>199.12343000000001</v>
      </c>
      <c s="219">
        <f>O1663+P1663</f>
        <v>199.12343000000001</v>
      </c>
      <c s="216">
        <v>0</v>
      </c>
      <c s="219">
        <f>Q1663+R1663</f>
        <v>199.12343000000001</v>
      </c>
      <c s="31" t="s">
        <v>874</v>
      </c>
      <c s="40"/>
      <c s="40"/>
    </row>
    <row r="1664" spans="1:22" s="41" customFormat="1" ht="12.75" hidden="1">
      <c r="A1664" s="292" t="s">
        <v>699</v>
      </c>
      <c s="81">
        <v>801</v>
      </c>
      <c s="36" t="s">
        <v>414</v>
      </c>
      <c s="36" t="s">
        <v>432</v>
      </c>
      <c s="36" t="s">
        <v>901</v>
      </c>
      <c s="42" t="s">
        <v>700</v>
      </c>
      <c s="216">
        <v>0</v>
      </c>
      <c s="216">
        <v>0</v>
      </c>
      <c s="216">
        <f t="shared" si="797"/>
        <v>0</v>
      </c>
      <c s="217">
        <v>0</v>
      </c>
      <c s="218">
        <f t="shared" si="798"/>
        <v>0</v>
      </c>
      <c s="216">
        <v>0</v>
      </c>
      <c s="216">
        <f t="shared" si="799"/>
        <v>0</v>
      </c>
      <c s="216">
        <v>0</v>
      </c>
      <c s="219">
        <f t="shared" si="800"/>
        <v>0</v>
      </c>
      <c s="216">
        <v>0</v>
      </c>
      <c s="219">
        <f>M1664+P1664</f>
        <v>0</v>
      </c>
      <c s="216">
        <v>0</v>
      </c>
      <c s="219">
        <f>O1664+R1664</f>
        <v>0</v>
      </c>
      <c s="31"/>
      <c s="40"/>
      <c s="40"/>
    </row>
    <row r="1665" spans="1:22" s="41" customFormat="1" ht="25.5">
      <c r="A1665" s="298" t="s">
        <v>771</v>
      </c>
      <c s="334">
        <v>801</v>
      </c>
      <c s="86" t="s">
        <v>414</v>
      </c>
      <c s="86" t="s">
        <v>432</v>
      </c>
      <c s="86" t="s">
        <v>673</v>
      </c>
      <c s="331"/>
      <c s="311">
        <f t="shared" si="803" ref="G1665:S1666">G1666</f>
        <v>0</v>
      </c>
      <c s="347">
        <f t="shared" si="803"/>
        <v>0</v>
      </c>
      <c s="347">
        <f t="shared" si="803"/>
        <v>0</v>
      </c>
      <c s="350">
        <f t="shared" si="803"/>
        <v>39</v>
      </c>
      <c s="349">
        <f t="shared" si="803"/>
        <v>39</v>
      </c>
      <c s="347">
        <f t="shared" si="803"/>
        <v>0</v>
      </c>
      <c s="347">
        <f t="shared" si="803"/>
        <v>39</v>
      </c>
      <c s="347">
        <f t="shared" si="803"/>
        <v>5.3999999999999986</v>
      </c>
      <c s="312">
        <f t="shared" si="803"/>
        <v>44.399999999999999</v>
      </c>
      <c s="347">
        <f t="shared" si="803"/>
        <v>0</v>
      </c>
      <c s="223">
        <f t="shared" si="803"/>
        <v>44.399999999999999</v>
      </c>
      <c s="347">
        <f t="shared" si="803"/>
        <v>0</v>
      </c>
      <c s="223">
        <f t="shared" si="803"/>
        <v>44.399999999999999</v>
      </c>
      <c s="31"/>
      <c s="40"/>
      <c s="40"/>
    </row>
    <row r="1666" spans="1:22" s="41" customFormat="1" ht="25.5">
      <c r="A1666" s="298" t="s">
        <v>772</v>
      </c>
      <c s="334">
        <v>801</v>
      </c>
      <c s="86" t="s">
        <v>414</v>
      </c>
      <c s="86" t="s">
        <v>432</v>
      </c>
      <c s="334" t="s">
        <v>674</v>
      </c>
      <c s="331"/>
      <c s="307">
        <f t="shared" si="803"/>
        <v>0</v>
      </c>
      <c s="305">
        <f t="shared" si="803"/>
        <v>0</v>
      </c>
      <c s="305">
        <f t="shared" si="803"/>
        <v>0</v>
      </c>
      <c s="351">
        <f t="shared" si="803"/>
        <v>39</v>
      </c>
      <c s="345">
        <f>K1667+K1668</f>
        <v>39</v>
      </c>
      <c s="305">
        <f t="shared" si="803"/>
        <v>0</v>
      </c>
      <c s="305">
        <f t="shared" si="804" ref="M1666:S1666">M1667+M1668</f>
        <v>39</v>
      </c>
      <c s="305">
        <f t="shared" si="804"/>
        <v>5.3999999999999986</v>
      </c>
      <c s="306">
        <f t="shared" si="804"/>
        <v>44.399999999999999</v>
      </c>
      <c s="305">
        <f t="shared" si="804"/>
        <v>0</v>
      </c>
      <c s="219">
        <f t="shared" si="804"/>
        <v>44.399999999999999</v>
      </c>
      <c s="305">
        <f t="shared" si="804"/>
        <v>0</v>
      </c>
      <c s="219">
        <f t="shared" si="804"/>
        <v>44.399999999999999</v>
      </c>
      <c s="31"/>
      <c s="40"/>
      <c s="40"/>
    </row>
    <row r="1667" spans="1:22" s="41" customFormat="1" ht="12.75" hidden="1">
      <c r="A1667" s="298" t="s">
        <v>851</v>
      </c>
      <c s="334">
        <v>801</v>
      </c>
      <c s="86" t="s">
        <v>414</v>
      </c>
      <c s="86" t="s">
        <v>432</v>
      </c>
      <c s="334" t="s">
        <v>674</v>
      </c>
      <c s="331" t="s">
        <v>852</v>
      </c>
      <c s="307">
        <v>0</v>
      </c>
      <c s="305">
        <v>0</v>
      </c>
      <c s="305">
        <f>G1667+H1667</f>
        <v>0</v>
      </c>
      <c s="351">
        <v>39</v>
      </c>
      <c s="345">
        <f>I1667+J1667</f>
        <v>39</v>
      </c>
      <c s="305">
        <v>0</v>
      </c>
      <c s="305">
        <f>K1667+L1667</f>
        <v>39</v>
      </c>
      <c s="347">
        <v>-39</v>
      </c>
      <c s="306">
        <f>K1667+N1667</f>
        <v>0</v>
      </c>
      <c s="307">
        <v>0</v>
      </c>
      <c s="219">
        <f>O1667+P1667</f>
        <v>0</v>
      </c>
      <c s="307">
        <v>0</v>
      </c>
      <c s="219">
        <f>Q1667+R1667</f>
        <v>0</v>
      </c>
      <c s="31"/>
      <c s="40"/>
      <c s="40"/>
    </row>
    <row r="1668" spans="1:22" s="41" customFormat="1" ht="25.5">
      <c r="A1668" s="298" t="s">
        <v>684</v>
      </c>
      <c s="334">
        <v>801</v>
      </c>
      <c s="86" t="s">
        <v>414</v>
      </c>
      <c s="86" t="s">
        <v>432</v>
      </c>
      <c s="334" t="s">
        <v>674</v>
      </c>
      <c s="331" t="s">
        <v>685</v>
      </c>
      <c s="305">
        <v>0</v>
      </c>
      <c s="305">
        <v>0</v>
      </c>
      <c s="305">
        <f>G1668+H1668</f>
        <v>0</v>
      </c>
      <c s="351">
        <v>0</v>
      </c>
      <c s="345">
        <f>I1668+J1668</f>
        <v>0</v>
      </c>
      <c s="305">
        <v>0</v>
      </c>
      <c s="305">
        <f>K1668+L1668</f>
        <v>0</v>
      </c>
      <c s="305">
        <v>44.399999999999999</v>
      </c>
      <c s="306">
        <f>K1668+N1668</f>
        <v>44.399999999999999</v>
      </c>
      <c s="307">
        <v>0</v>
      </c>
      <c s="219">
        <f>O1668+P1668</f>
        <v>44.399999999999999</v>
      </c>
      <c s="307">
        <v>0</v>
      </c>
      <c s="219">
        <f>Q1668+R1668</f>
        <v>44.399999999999999</v>
      </c>
      <c s="31"/>
      <c s="40"/>
      <c s="40"/>
    </row>
    <row r="1669" spans="1:22" s="41" customFormat="1" ht="12.75">
      <c r="A1669" s="298" t="s">
        <v>643</v>
      </c>
      <c s="334">
        <v>801</v>
      </c>
      <c s="86" t="s">
        <v>414</v>
      </c>
      <c s="86" t="s">
        <v>432</v>
      </c>
      <c s="86" t="s">
        <v>644</v>
      </c>
      <c s="331"/>
      <c s="307">
        <f t="shared" si="805" ref="G1669:O1669">G1670+G1676+G1673</f>
        <v>0</v>
      </c>
      <c s="305">
        <f t="shared" si="805"/>
        <v>0</v>
      </c>
      <c s="305">
        <f t="shared" si="805"/>
        <v>0</v>
      </c>
      <c s="351">
        <f t="shared" si="805"/>
        <v>150</v>
      </c>
      <c s="345">
        <f t="shared" si="805"/>
        <v>150</v>
      </c>
      <c s="305">
        <f>L1670+L1676+L1673</f>
        <v>0</v>
      </c>
      <c s="305">
        <f>M1670+M1676+M1673</f>
        <v>150</v>
      </c>
      <c s="305">
        <f t="shared" si="805"/>
        <v>-10</v>
      </c>
      <c s="306">
        <f t="shared" si="805"/>
        <v>140</v>
      </c>
      <c s="305">
        <f>P1670+P1676+P1673</f>
        <v>200</v>
      </c>
      <c s="219">
        <f>Q1670+Q1676+Q1673</f>
        <v>340</v>
      </c>
      <c s="305">
        <f>R1670+R1676+R1673</f>
        <v>0</v>
      </c>
      <c s="219">
        <f>S1670+S1676+S1673</f>
        <v>340</v>
      </c>
      <c s="31"/>
      <c s="40"/>
      <c s="40"/>
    </row>
    <row r="1670" spans="1:22" s="41" customFormat="1" ht="25.5">
      <c r="A1670" s="298" t="s">
        <v>865</v>
      </c>
      <c s="334">
        <v>801</v>
      </c>
      <c s="86" t="s">
        <v>414</v>
      </c>
      <c s="86" t="s">
        <v>432</v>
      </c>
      <c s="86" t="s">
        <v>360</v>
      </c>
      <c s="331"/>
      <c s="307">
        <f>G1672</f>
        <v>0</v>
      </c>
      <c s="305">
        <f>H1672</f>
        <v>0</v>
      </c>
      <c s="305">
        <f>I1672</f>
        <v>0</v>
      </c>
      <c s="351">
        <f>J1672</f>
        <v>50</v>
      </c>
      <c s="345">
        <f>K1672+K1671</f>
        <v>50</v>
      </c>
      <c s="305">
        <f>L1672</f>
        <v>0</v>
      </c>
      <c s="305">
        <f t="shared" si="806" ref="M1670:S1670">M1672+M1671</f>
        <v>50</v>
      </c>
      <c s="305">
        <f t="shared" si="806"/>
        <v>-10</v>
      </c>
      <c s="306">
        <f t="shared" si="806"/>
        <v>40</v>
      </c>
      <c s="305">
        <f t="shared" si="806"/>
        <v>0</v>
      </c>
      <c s="219">
        <f t="shared" si="806"/>
        <v>40</v>
      </c>
      <c s="305">
        <f t="shared" si="806"/>
        <v>0</v>
      </c>
      <c s="219">
        <f t="shared" si="806"/>
        <v>40</v>
      </c>
      <c s="31"/>
      <c s="40"/>
      <c s="40"/>
    </row>
    <row r="1671" spans="1:22" s="41" customFormat="1" ht="25.5">
      <c r="A1671" s="298" t="s">
        <v>684</v>
      </c>
      <c s="334">
        <v>801</v>
      </c>
      <c s="86" t="s">
        <v>414</v>
      </c>
      <c s="86" t="s">
        <v>432</v>
      </c>
      <c s="86" t="s">
        <v>360</v>
      </c>
      <c s="331" t="s">
        <v>685</v>
      </c>
      <c s="305">
        <v>0</v>
      </c>
      <c s="305">
        <v>0</v>
      </c>
      <c s="305">
        <f>G1671+H1671</f>
        <v>0</v>
      </c>
      <c s="351">
        <v>0</v>
      </c>
      <c s="345">
        <f>I1671+J1671</f>
        <v>0</v>
      </c>
      <c s="305">
        <v>0</v>
      </c>
      <c s="305">
        <f>K1671+L1671</f>
        <v>0</v>
      </c>
      <c s="305">
        <v>40</v>
      </c>
      <c s="306">
        <f>K1671+N1671</f>
        <v>40</v>
      </c>
      <c s="307">
        <v>0</v>
      </c>
      <c s="219">
        <f>O1671+P1671</f>
        <v>40</v>
      </c>
      <c s="307">
        <v>0</v>
      </c>
      <c s="219">
        <f>Q1671+R1671</f>
        <v>40</v>
      </c>
      <c s="31"/>
      <c s="40"/>
      <c s="40"/>
    </row>
    <row r="1672" spans="1:22" s="41" customFormat="1" ht="12.75" hidden="1">
      <c r="A1672" s="298" t="s">
        <v>645</v>
      </c>
      <c s="334">
        <v>801</v>
      </c>
      <c s="86" t="s">
        <v>414</v>
      </c>
      <c s="86" t="s">
        <v>432</v>
      </c>
      <c s="86" t="s">
        <v>360</v>
      </c>
      <c s="331" t="s">
        <v>646</v>
      </c>
      <c s="307">
        <v>0</v>
      </c>
      <c s="305">
        <v>0</v>
      </c>
      <c s="305">
        <f>G1672+H1672</f>
        <v>0</v>
      </c>
      <c s="351">
        <v>50</v>
      </c>
      <c s="345">
        <f>I1672+J1672</f>
        <v>50</v>
      </c>
      <c s="305">
        <v>0</v>
      </c>
      <c s="305">
        <f>K1672+L1672</f>
        <v>50</v>
      </c>
      <c s="347">
        <v>-50</v>
      </c>
      <c s="306">
        <f>K1672+N1672</f>
        <v>0</v>
      </c>
      <c s="307">
        <v>0</v>
      </c>
      <c s="219">
        <f>O1672+P1672</f>
        <v>0</v>
      </c>
      <c s="307">
        <v>0</v>
      </c>
      <c s="219">
        <f>Q1672+R1672</f>
        <v>0</v>
      </c>
      <c s="31"/>
      <c s="40"/>
      <c s="40"/>
    </row>
    <row r="1673" spans="1:22" s="41" customFormat="1" ht="25.5">
      <c r="A1673" s="298" t="s">
        <v>866</v>
      </c>
      <c s="334">
        <v>801</v>
      </c>
      <c s="86" t="s">
        <v>414</v>
      </c>
      <c s="86" t="s">
        <v>432</v>
      </c>
      <c s="86" t="s">
        <v>392</v>
      </c>
      <c s="331"/>
      <c s="307">
        <f>G1675</f>
        <v>0</v>
      </c>
      <c s="305">
        <f>H1675</f>
        <v>0</v>
      </c>
      <c s="305">
        <f>I1675</f>
        <v>0</v>
      </c>
      <c s="351">
        <f>J1675</f>
        <v>50</v>
      </c>
      <c s="345">
        <f>K1675+K1674</f>
        <v>50</v>
      </c>
      <c s="305">
        <f>L1675</f>
        <v>0</v>
      </c>
      <c s="305">
        <f t="shared" si="807" ref="M1673:S1673">M1675+M1674</f>
        <v>50</v>
      </c>
      <c s="305">
        <f t="shared" si="807"/>
        <v>0</v>
      </c>
      <c s="306">
        <f t="shared" si="807"/>
        <v>50</v>
      </c>
      <c s="305">
        <f t="shared" si="807"/>
        <v>200</v>
      </c>
      <c s="219">
        <f t="shared" si="807"/>
        <v>250</v>
      </c>
      <c s="305">
        <f t="shared" si="807"/>
        <v>0</v>
      </c>
      <c s="219">
        <f t="shared" si="807"/>
        <v>250</v>
      </c>
      <c s="31"/>
      <c s="40"/>
      <c s="40"/>
    </row>
    <row r="1674" spans="1:22" s="41" customFormat="1" ht="25.5">
      <c r="A1674" s="298" t="s">
        <v>684</v>
      </c>
      <c s="334">
        <v>801</v>
      </c>
      <c s="86" t="s">
        <v>414</v>
      </c>
      <c s="86" t="s">
        <v>432</v>
      </c>
      <c s="86" t="s">
        <v>392</v>
      </c>
      <c s="331" t="s">
        <v>685</v>
      </c>
      <c s="305">
        <v>0</v>
      </c>
      <c s="305">
        <v>0</v>
      </c>
      <c s="305">
        <f>G1674+H1674</f>
        <v>0</v>
      </c>
      <c s="351">
        <v>0</v>
      </c>
      <c s="345">
        <f>I1674+J1674</f>
        <v>0</v>
      </c>
      <c s="305">
        <v>0</v>
      </c>
      <c s="305">
        <f>K1674+L1674</f>
        <v>0</v>
      </c>
      <c s="305">
        <v>50</v>
      </c>
      <c s="306">
        <f>K1674+N1674</f>
        <v>50</v>
      </c>
      <c s="307">
        <v>200</v>
      </c>
      <c s="219">
        <f>O1674+P1674</f>
        <v>250</v>
      </c>
      <c s="307">
        <v>0</v>
      </c>
      <c s="219">
        <f>Q1674+R1674</f>
        <v>250</v>
      </c>
      <c s="31" t="s">
        <v>191</v>
      </c>
      <c s="40"/>
      <c s="40"/>
    </row>
    <row r="1675" spans="1:22" s="41" customFormat="1" ht="12.75" hidden="1">
      <c r="A1675" s="298" t="s">
        <v>645</v>
      </c>
      <c s="334">
        <v>801</v>
      </c>
      <c s="86" t="s">
        <v>414</v>
      </c>
      <c s="86" t="s">
        <v>432</v>
      </c>
      <c s="86" t="s">
        <v>392</v>
      </c>
      <c s="331" t="s">
        <v>646</v>
      </c>
      <c s="307">
        <v>0</v>
      </c>
      <c s="305">
        <v>0</v>
      </c>
      <c s="305">
        <f>G1675+H1675</f>
        <v>0</v>
      </c>
      <c s="351">
        <v>50</v>
      </c>
      <c s="345">
        <f>I1675+J1675</f>
        <v>50</v>
      </c>
      <c s="305">
        <v>0</v>
      </c>
      <c s="305">
        <f>K1675+L1675</f>
        <v>50</v>
      </c>
      <c s="347">
        <v>-50</v>
      </c>
      <c s="306">
        <f>K1675+N1675</f>
        <v>0</v>
      </c>
      <c s="307">
        <v>0</v>
      </c>
      <c s="219">
        <f>O1675+P1675</f>
        <v>0</v>
      </c>
      <c s="307">
        <v>0</v>
      </c>
      <c s="219">
        <f>Q1675+R1675</f>
        <v>0</v>
      </c>
      <c s="31"/>
      <c s="40"/>
      <c s="40"/>
    </row>
    <row r="1676" spans="1:22" s="41" customFormat="1" ht="25.5">
      <c r="A1676" s="298" t="s">
        <v>867</v>
      </c>
      <c s="334">
        <v>801</v>
      </c>
      <c s="86" t="s">
        <v>414</v>
      </c>
      <c s="86" t="s">
        <v>432</v>
      </c>
      <c s="86" t="s">
        <v>395</v>
      </c>
      <c s="331"/>
      <c s="307">
        <f>G1678+G1677</f>
        <v>0</v>
      </c>
      <c s="307">
        <f t="shared" si="808" ref="H1676:O1676">H1678+H1677</f>
        <v>0</v>
      </c>
      <c s="307">
        <f t="shared" si="808"/>
        <v>0</v>
      </c>
      <c s="318">
        <f t="shared" si="808"/>
        <v>50</v>
      </c>
      <c s="345">
        <f t="shared" si="808"/>
        <v>50</v>
      </c>
      <c s="307">
        <f>L1678+L1677</f>
        <v>0</v>
      </c>
      <c s="307">
        <f>M1678+M1677</f>
        <v>50</v>
      </c>
      <c s="307">
        <f t="shared" si="808"/>
        <v>0</v>
      </c>
      <c s="309">
        <f t="shared" si="808"/>
        <v>50</v>
      </c>
      <c s="307">
        <f>P1678+P1677</f>
        <v>0</v>
      </c>
      <c s="226">
        <f>Q1678+Q1677</f>
        <v>50</v>
      </c>
      <c s="307">
        <f>R1678+R1677</f>
        <v>0</v>
      </c>
      <c s="226">
        <f>S1678+S1677</f>
        <v>50</v>
      </c>
      <c s="31"/>
      <c s="40"/>
      <c s="40"/>
    </row>
    <row r="1677" spans="1:22" s="41" customFormat="1" ht="25.5">
      <c r="A1677" s="298" t="s">
        <v>684</v>
      </c>
      <c s="334">
        <v>801</v>
      </c>
      <c s="86" t="s">
        <v>414</v>
      </c>
      <c s="86" t="s">
        <v>432</v>
      </c>
      <c s="86" t="s">
        <v>395</v>
      </c>
      <c s="331" t="s">
        <v>685</v>
      </c>
      <c s="305">
        <v>0</v>
      </c>
      <c s="305">
        <v>0</v>
      </c>
      <c s="305">
        <f>G1677+H1677</f>
        <v>0</v>
      </c>
      <c s="351">
        <v>0</v>
      </c>
      <c s="345">
        <f>I1677+J1677</f>
        <v>0</v>
      </c>
      <c s="305">
        <v>0</v>
      </c>
      <c s="305">
        <f>K1677+L1677</f>
        <v>0</v>
      </c>
      <c s="305">
        <v>50</v>
      </c>
      <c s="306">
        <f>K1677+N1677</f>
        <v>50</v>
      </c>
      <c s="307">
        <v>0</v>
      </c>
      <c s="219">
        <f>O1677+P1677</f>
        <v>50</v>
      </c>
      <c s="307">
        <v>0</v>
      </c>
      <c s="219">
        <f>Q1677+R1677</f>
        <v>50</v>
      </c>
      <c s="31"/>
      <c s="40"/>
      <c s="40"/>
    </row>
    <row r="1678" spans="1:22" s="41" customFormat="1" ht="12.75" hidden="1">
      <c r="A1678" s="298" t="s">
        <v>645</v>
      </c>
      <c s="334">
        <v>801</v>
      </c>
      <c s="86" t="s">
        <v>414</v>
      </c>
      <c s="86" t="s">
        <v>432</v>
      </c>
      <c s="86" t="s">
        <v>395</v>
      </c>
      <c s="331" t="s">
        <v>646</v>
      </c>
      <c s="307">
        <v>0</v>
      </c>
      <c s="305">
        <v>0</v>
      </c>
      <c s="305">
        <f>G1678+H1678</f>
        <v>0</v>
      </c>
      <c s="351">
        <v>50</v>
      </c>
      <c s="345">
        <f>I1678+J1678</f>
        <v>50</v>
      </c>
      <c s="305">
        <v>0</v>
      </c>
      <c s="305">
        <f>K1678+L1678</f>
        <v>50</v>
      </c>
      <c s="347">
        <v>-50</v>
      </c>
      <c s="306">
        <f>K1678+N1678</f>
        <v>0</v>
      </c>
      <c s="307">
        <v>0</v>
      </c>
      <c s="219">
        <f>O1678+P1678</f>
        <v>0</v>
      </c>
      <c s="307">
        <v>0</v>
      </c>
      <c s="219">
        <f>Q1678+R1678</f>
        <v>0</v>
      </c>
      <c s="31"/>
      <c s="40"/>
      <c s="40"/>
    </row>
    <row r="1679" spans="1:22" s="41" customFormat="1" ht="12.75" hidden="1">
      <c r="A1679" s="332" t="s">
        <v>431</v>
      </c>
      <c s="336">
        <v>801</v>
      </c>
      <c s="329" t="s">
        <v>414</v>
      </c>
      <c s="329" t="s">
        <v>433</v>
      </c>
      <c s="329"/>
      <c s="333"/>
      <c s="311">
        <f t="shared" si="809" ref="G1679:O1679">G1689+G1695+G1680+G1699+G1702</f>
        <v>10470</v>
      </c>
      <c s="347">
        <f t="shared" si="809"/>
        <v>-3502.3200000000002</v>
      </c>
      <c s="347">
        <f t="shared" si="809"/>
        <v>6967.6799999999994</v>
      </c>
      <c s="350">
        <f t="shared" si="809"/>
        <v>-6967.6799999999994</v>
      </c>
      <c s="349">
        <f t="shared" si="809"/>
        <v>0</v>
      </c>
      <c s="347">
        <f>L1689+L1695+L1680+L1699+L1702</f>
        <v>0</v>
      </c>
      <c s="347">
        <f>M1689+M1695+M1680+M1699+M1702</f>
        <v>0</v>
      </c>
      <c s="347">
        <f t="shared" si="809"/>
        <v>0</v>
      </c>
      <c s="312">
        <f t="shared" si="809"/>
        <v>0</v>
      </c>
      <c s="347">
        <f>P1689+P1695+P1680+P1699+P1702</f>
        <v>0</v>
      </c>
      <c s="223">
        <f>Q1689+Q1695+Q1680+Q1699+Q1702</f>
        <v>0</v>
      </c>
      <c s="347">
        <f>R1689+R1695+R1680+R1699+R1702</f>
        <v>0</v>
      </c>
      <c s="223">
        <f>S1689+S1695+S1680+S1699+S1702</f>
        <v>0</v>
      </c>
      <c s="31"/>
      <c s="40"/>
      <c s="40"/>
    </row>
    <row r="1680" spans="1:22" s="41" customFormat="1" ht="12.75" hidden="1">
      <c r="A1680" s="332" t="s">
        <v>276</v>
      </c>
      <c s="334">
        <v>801</v>
      </c>
      <c s="86" t="s">
        <v>414</v>
      </c>
      <c s="86" t="s">
        <v>433</v>
      </c>
      <c s="86" t="s">
        <v>11</v>
      </c>
      <c s="333"/>
      <c s="311">
        <f t="shared" si="810" ref="G1680:O1680">G1683+G1681+G1685+G1687</f>
        <v>300</v>
      </c>
      <c s="347">
        <f t="shared" si="810"/>
        <v>133.69999999999999</v>
      </c>
      <c s="347">
        <f t="shared" si="810"/>
        <v>433.69999999999999</v>
      </c>
      <c s="350">
        <f t="shared" si="810"/>
        <v>-433.69999999999999</v>
      </c>
      <c s="349">
        <f t="shared" si="810"/>
        <v>0</v>
      </c>
      <c s="347">
        <f>L1683+L1681+L1685+L1687</f>
        <v>0</v>
      </c>
      <c s="347">
        <f>M1683+M1681+M1685+M1687</f>
        <v>0</v>
      </c>
      <c s="347">
        <f t="shared" si="810"/>
        <v>0</v>
      </c>
      <c s="312">
        <f t="shared" si="810"/>
        <v>0</v>
      </c>
      <c s="347">
        <f>P1683+P1681+P1685+P1687</f>
        <v>0</v>
      </c>
      <c s="223">
        <f>Q1683+Q1681+Q1685+Q1687</f>
        <v>0</v>
      </c>
      <c s="347">
        <f>R1683+R1681+R1685+R1687</f>
        <v>0</v>
      </c>
      <c s="223">
        <f>S1683+S1681+S1685+S1687</f>
        <v>0</v>
      </c>
      <c s="31"/>
      <c s="40"/>
      <c s="40"/>
    </row>
    <row r="1681" spans="1:22" s="33" customFormat="1" ht="12.75" hidden="1">
      <c r="A1681" s="298" t="s">
        <v>571</v>
      </c>
      <c s="334">
        <v>801</v>
      </c>
      <c s="86" t="s">
        <v>414</v>
      </c>
      <c s="86" t="s">
        <v>433</v>
      </c>
      <c s="334" t="s">
        <v>572</v>
      </c>
      <c s="331"/>
      <c s="311">
        <f t="shared" si="811" ref="G1681:S1681">G1682</f>
        <v>0</v>
      </c>
      <c s="347">
        <f t="shared" si="811"/>
        <v>0</v>
      </c>
      <c s="347">
        <f t="shared" si="811"/>
        <v>0</v>
      </c>
      <c s="350">
        <f t="shared" si="811"/>
        <v>0</v>
      </c>
      <c s="349">
        <f t="shared" si="811"/>
        <v>0</v>
      </c>
      <c s="347">
        <f t="shared" si="811"/>
        <v>0</v>
      </c>
      <c s="347">
        <f t="shared" si="811"/>
        <v>0</v>
      </c>
      <c s="347">
        <f t="shared" si="811"/>
        <v>0</v>
      </c>
      <c s="312">
        <f t="shared" si="811"/>
        <v>0</v>
      </c>
      <c s="347">
        <f t="shared" si="811"/>
        <v>0</v>
      </c>
      <c s="223">
        <f t="shared" si="811"/>
        <v>0</v>
      </c>
      <c s="347">
        <f t="shared" si="811"/>
        <v>0</v>
      </c>
      <c s="223">
        <f t="shared" si="811"/>
        <v>0</v>
      </c>
      <c s="45"/>
      <c s="32"/>
      <c s="32"/>
    </row>
    <row r="1682" spans="1:22" s="33" customFormat="1" ht="12.75" hidden="1">
      <c r="A1682" s="298" t="s">
        <v>590</v>
      </c>
      <c s="334">
        <v>801</v>
      </c>
      <c s="86" t="s">
        <v>414</v>
      </c>
      <c s="86" t="s">
        <v>433</v>
      </c>
      <c s="334" t="s">
        <v>572</v>
      </c>
      <c s="331" t="s">
        <v>646</v>
      </c>
      <c s="311"/>
      <c s="347"/>
      <c s="305">
        <f>G1682+H1682</f>
        <v>0</v>
      </c>
      <c s="350"/>
      <c s="345">
        <f>I1682+J1682</f>
        <v>0</v>
      </c>
      <c s="347"/>
      <c s="305">
        <f>K1682+L1682</f>
        <v>0</v>
      </c>
      <c s="347"/>
      <c s="306">
        <f>K1682+N1682</f>
        <v>0</v>
      </c>
      <c s="347"/>
      <c s="219">
        <f>M1682+P1682</f>
        <v>0</v>
      </c>
      <c s="347"/>
      <c s="219">
        <f>O1682+R1682</f>
        <v>0</v>
      </c>
      <c s="45"/>
      <c s="32"/>
      <c s="32"/>
    </row>
    <row r="1683" spans="1:22" s="41" customFormat="1" ht="25.5" hidden="1">
      <c r="A1683" s="298" t="s">
        <v>573</v>
      </c>
      <c s="334">
        <v>801</v>
      </c>
      <c s="86" t="s">
        <v>414</v>
      </c>
      <c s="86" t="s">
        <v>433</v>
      </c>
      <c s="86" t="s">
        <v>574</v>
      </c>
      <c s="331"/>
      <c s="307">
        <f t="shared" si="812" ref="G1683:S1683">G1684</f>
        <v>0</v>
      </c>
      <c s="305">
        <f t="shared" si="812"/>
        <v>0</v>
      </c>
      <c s="305">
        <f t="shared" si="812"/>
        <v>0</v>
      </c>
      <c s="351">
        <f t="shared" si="812"/>
        <v>0</v>
      </c>
      <c s="345">
        <f t="shared" si="812"/>
        <v>0</v>
      </c>
      <c s="305">
        <f t="shared" si="812"/>
        <v>0</v>
      </c>
      <c s="305">
        <f t="shared" si="812"/>
        <v>0</v>
      </c>
      <c s="305">
        <f t="shared" si="812"/>
        <v>0</v>
      </c>
      <c s="306">
        <f t="shared" si="812"/>
        <v>0</v>
      </c>
      <c s="305">
        <f t="shared" si="812"/>
        <v>0</v>
      </c>
      <c s="219">
        <f t="shared" si="812"/>
        <v>0</v>
      </c>
      <c s="305">
        <f t="shared" si="812"/>
        <v>0</v>
      </c>
      <c s="219">
        <f t="shared" si="812"/>
        <v>0</v>
      </c>
      <c s="46"/>
      <c s="40"/>
      <c s="40"/>
    </row>
    <row r="1684" spans="1:22" s="41" customFormat="1" ht="12.75" hidden="1">
      <c r="A1684" s="298" t="s">
        <v>645</v>
      </c>
      <c s="334">
        <v>801</v>
      </c>
      <c s="86" t="s">
        <v>414</v>
      </c>
      <c s="86" t="s">
        <v>433</v>
      </c>
      <c s="86" t="s">
        <v>574</v>
      </c>
      <c s="331" t="s">
        <v>646</v>
      </c>
      <c s="307">
        <v>0</v>
      </c>
      <c s="305">
        <v>0</v>
      </c>
      <c s="305">
        <f>G1684+H1684</f>
        <v>0</v>
      </c>
      <c s="351">
        <v>0</v>
      </c>
      <c s="345">
        <f>I1684+J1684</f>
        <v>0</v>
      </c>
      <c s="305">
        <v>0</v>
      </c>
      <c s="305">
        <f>K1684+L1684</f>
        <v>0</v>
      </c>
      <c s="305">
        <v>0</v>
      </c>
      <c s="306">
        <f>K1684+N1684</f>
        <v>0</v>
      </c>
      <c s="305">
        <v>0</v>
      </c>
      <c s="219">
        <f>M1684+P1684</f>
        <v>0</v>
      </c>
      <c s="305">
        <v>0</v>
      </c>
      <c s="219">
        <f>O1684+R1684</f>
        <v>0</v>
      </c>
      <c s="46"/>
      <c s="40"/>
      <c s="40"/>
    </row>
    <row r="1685" spans="1:22" s="41" customFormat="1" ht="25.5" hidden="1">
      <c r="A1685" s="298" t="s">
        <v>575</v>
      </c>
      <c s="334">
        <v>801</v>
      </c>
      <c s="86" t="s">
        <v>414</v>
      </c>
      <c s="86" t="s">
        <v>433</v>
      </c>
      <c s="86" t="s">
        <v>576</v>
      </c>
      <c s="331"/>
      <c s="307">
        <f t="shared" si="813" ref="G1685:S1685">G1686</f>
        <v>0</v>
      </c>
      <c s="305">
        <f t="shared" si="813"/>
        <v>43.700000000000003</v>
      </c>
      <c s="305">
        <f t="shared" si="813"/>
        <v>43.700000000000003</v>
      </c>
      <c s="351">
        <f t="shared" si="813"/>
        <v>-43.700000000000003</v>
      </c>
      <c s="345">
        <f t="shared" si="813"/>
        <v>0</v>
      </c>
      <c s="305">
        <f t="shared" si="813"/>
        <v>0</v>
      </c>
      <c s="305">
        <f t="shared" si="813"/>
        <v>0</v>
      </c>
      <c s="305">
        <f t="shared" si="813"/>
        <v>0</v>
      </c>
      <c s="306">
        <f t="shared" si="813"/>
        <v>0</v>
      </c>
      <c s="305">
        <f t="shared" si="813"/>
        <v>0</v>
      </c>
      <c s="219">
        <f t="shared" si="813"/>
        <v>0</v>
      </c>
      <c s="305">
        <f t="shared" si="813"/>
        <v>0</v>
      </c>
      <c s="219">
        <f t="shared" si="813"/>
        <v>0</v>
      </c>
      <c s="46"/>
      <c s="40"/>
      <c s="40"/>
    </row>
    <row r="1686" spans="1:22" s="41" customFormat="1" ht="12.75" hidden="1">
      <c r="A1686" s="298" t="s">
        <v>645</v>
      </c>
      <c s="334">
        <v>801</v>
      </c>
      <c s="86" t="s">
        <v>414</v>
      </c>
      <c s="86" t="s">
        <v>433</v>
      </c>
      <c s="86" t="s">
        <v>576</v>
      </c>
      <c s="331" t="s">
        <v>646</v>
      </c>
      <c s="307">
        <v>0</v>
      </c>
      <c s="305">
        <v>43.700000000000003</v>
      </c>
      <c s="305">
        <f>G1686+H1686</f>
        <v>43.700000000000003</v>
      </c>
      <c s="351">
        <v>-43.700000000000003</v>
      </c>
      <c s="345">
        <f>I1686+J1686</f>
        <v>0</v>
      </c>
      <c s="305">
        <v>0</v>
      </c>
      <c s="305">
        <f>K1686+L1686</f>
        <v>0</v>
      </c>
      <c s="347">
        <v>0</v>
      </c>
      <c s="306">
        <f>K1686+N1686</f>
        <v>0</v>
      </c>
      <c s="347">
        <v>0</v>
      </c>
      <c s="219">
        <f>M1686+P1686</f>
        <v>0</v>
      </c>
      <c s="347">
        <v>0</v>
      </c>
      <c s="219">
        <f>O1686+R1686</f>
        <v>0</v>
      </c>
      <c s="46"/>
      <c s="40"/>
      <c s="40"/>
    </row>
    <row r="1687" spans="1:22" s="41" customFormat="1" ht="27" customHeight="1" hidden="1">
      <c r="A1687" s="298" t="s">
        <v>929</v>
      </c>
      <c s="334">
        <v>801</v>
      </c>
      <c s="86" t="s">
        <v>414</v>
      </c>
      <c s="86" t="s">
        <v>433</v>
      </c>
      <c s="86" t="s">
        <v>930</v>
      </c>
      <c s="331"/>
      <c s="307">
        <f>G1688</f>
        <v>300</v>
      </c>
      <c s="305">
        <f>H1688</f>
        <v>90</v>
      </c>
      <c s="305">
        <f>I1688</f>
        <v>390</v>
      </c>
      <c s="351">
        <f>J1688</f>
        <v>-390</v>
      </c>
      <c s="345">
        <f>K1688+K1692+K1693+K1694</f>
        <v>0</v>
      </c>
      <c s="305">
        <f>L1688</f>
        <v>0</v>
      </c>
      <c s="305">
        <f t="shared" si="814" ref="M1687:S1687">M1688+M1692+M1693+M1694</f>
        <v>0</v>
      </c>
      <c s="305">
        <f t="shared" si="814"/>
        <v>0</v>
      </c>
      <c s="306">
        <f t="shared" si="814"/>
        <v>0</v>
      </c>
      <c s="305">
        <f t="shared" si="814"/>
        <v>0</v>
      </c>
      <c s="219">
        <f t="shared" si="814"/>
        <v>0</v>
      </c>
      <c s="305">
        <f t="shared" si="814"/>
        <v>0</v>
      </c>
      <c s="219">
        <f t="shared" si="814"/>
        <v>0</v>
      </c>
      <c s="46"/>
      <c s="40"/>
      <c s="40"/>
    </row>
    <row r="1688" spans="1:22" s="41" customFormat="1" ht="12.75" hidden="1">
      <c r="A1688" s="298" t="s">
        <v>851</v>
      </c>
      <c s="334">
        <v>801</v>
      </c>
      <c s="86" t="s">
        <v>414</v>
      </c>
      <c s="86" t="s">
        <v>433</v>
      </c>
      <c s="86" t="s">
        <v>930</v>
      </c>
      <c s="331" t="s">
        <v>852</v>
      </c>
      <c s="307">
        <v>300</v>
      </c>
      <c s="305">
        <v>90</v>
      </c>
      <c s="305">
        <f>G1688+H1688</f>
        <v>390</v>
      </c>
      <c s="351">
        <v>-390</v>
      </c>
      <c s="345">
        <f>I1688+J1688</f>
        <v>0</v>
      </c>
      <c s="305">
        <v>0</v>
      </c>
      <c s="305">
        <f>K1688+L1688</f>
        <v>0</v>
      </c>
      <c s="347">
        <v>0</v>
      </c>
      <c s="306">
        <f>K1688+N1688</f>
        <v>0</v>
      </c>
      <c s="347">
        <v>0</v>
      </c>
      <c s="219">
        <f>M1688+P1688</f>
        <v>0</v>
      </c>
      <c s="347">
        <v>0</v>
      </c>
      <c s="219">
        <f>O1688+R1688</f>
        <v>0</v>
      </c>
      <c s="46"/>
      <c s="40"/>
      <c s="40"/>
    </row>
    <row r="1689" spans="1:22" s="33" customFormat="1" ht="25.5" hidden="1">
      <c r="A1689" s="298" t="s">
        <v>579</v>
      </c>
      <c s="334">
        <v>801</v>
      </c>
      <c s="86" t="s">
        <v>414</v>
      </c>
      <c s="86" t="s">
        <v>433</v>
      </c>
      <c s="86" t="s">
        <v>773</v>
      </c>
      <c s="331"/>
      <c s="307">
        <f t="shared" si="815" ref="G1689:S1690">G1690</f>
        <v>0</v>
      </c>
      <c s="305">
        <f t="shared" si="815"/>
        <v>0</v>
      </c>
      <c s="305">
        <f t="shared" si="815"/>
        <v>0</v>
      </c>
      <c s="351">
        <f t="shared" si="815"/>
        <v>0</v>
      </c>
      <c s="345">
        <f t="shared" si="815"/>
        <v>0</v>
      </c>
      <c s="305">
        <f t="shared" si="815"/>
        <v>0</v>
      </c>
      <c s="305">
        <f t="shared" si="815"/>
        <v>0</v>
      </c>
      <c s="305">
        <f t="shared" si="815"/>
        <v>0</v>
      </c>
      <c s="306">
        <f t="shared" si="815"/>
        <v>0</v>
      </c>
      <c s="305">
        <f t="shared" si="815"/>
        <v>0</v>
      </c>
      <c s="219">
        <f t="shared" si="815"/>
        <v>0</v>
      </c>
      <c s="305">
        <f t="shared" si="815"/>
        <v>0</v>
      </c>
      <c s="219">
        <f t="shared" si="815"/>
        <v>0</v>
      </c>
      <c s="45"/>
      <c s="32"/>
      <c s="32"/>
    </row>
    <row r="1690" spans="1:22" s="33" customFormat="1" ht="12.75" hidden="1">
      <c r="A1690" s="298" t="s">
        <v>580</v>
      </c>
      <c s="334">
        <v>801</v>
      </c>
      <c s="86" t="s">
        <v>414</v>
      </c>
      <c s="86" t="s">
        <v>433</v>
      </c>
      <c s="86" t="s">
        <v>774</v>
      </c>
      <c s="338"/>
      <c s="307">
        <f t="shared" si="815"/>
        <v>0</v>
      </c>
      <c s="305">
        <f t="shared" si="815"/>
        <v>0</v>
      </c>
      <c s="305">
        <f t="shared" si="815"/>
        <v>0</v>
      </c>
      <c s="351">
        <f t="shared" si="815"/>
        <v>0</v>
      </c>
      <c s="345">
        <f t="shared" si="815"/>
        <v>0</v>
      </c>
      <c s="305">
        <f t="shared" si="815"/>
        <v>0</v>
      </c>
      <c s="305">
        <f t="shared" si="815"/>
        <v>0</v>
      </c>
      <c s="305">
        <f t="shared" si="815"/>
        <v>0</v>
      </c>
      <c s="306">
        <f t="shared" si="815"/>
        <v>0</v>
      </c>
      <c s="305">
        <f t="shared" si="815"/>
        <v>0</v>
      </c>
      <c s="219">
        <f t="shared" si="815"/>
        <v>0</v>
      </c>
      <c s="305">
        <f t="shared" si="815"/>
        <v>0</v>
      </c>
      <c s="219">
        <f t="shared" si="815"/>
        <v>0</v>
      </c>
      <c s="45"/>
      <c s="32"/>
      <c s="32"/>
    </row>
    <row r="1691" spans="1:22" s="33" customFormat="1" ht="12.75" hidden="1">
      <c r="A1691" s="298" t="s">
        <v>1058</v>
      </c>
      <c s="334">
        <v>801</v>
      </c>
      <c s="86" t="s">
        <v>414</v>
      </c>
      <c s="86" t="s">
        <v>433</v>
      </c>
      <c s="86" t="s">
        <v>774</v>
      </c>
      <c s="331" t="s">
        <v>1059</v>
      </c>
      <c s="307"/>
      <c s="305"/>
      <c s="305">
        <f>G1691+H1691</f>
        <v>0</v>
      </c>
      <c s="351"/>
      <c s="345">
        <f>I1691+J1691</f>
        <v>0</v>
      </c>
      <c s="305"/>
      <c s="305">
        <f>K1691+L1691</f>
        <v>0</v>
      </c>
      <c s="305"/>
      <c s="306">
        <f>K1691+N1691</f>
        <v>0</v>
      </c>
      <c s="305"/>
      <c s="219">
        <f>M1691+P1691</f>
        <v>0</v>
      </c>
      <c s="305"/>
      <c s="219">
        <f>O1691+R1691</f>
        <v>0</v>
      </c>
      <c s="45"/>
      <c s="32"/>
      <c s="32"/>
    </row>
    <row r="1692" spans="1:22" s="41" customFormat="1" ht="12.75" hidden="1">
      <c r="A1692" s="298" t="s">
        <v>689</v>
      </c>
      <c s="334">
        <v>801</v>
      </c>
      <c s="86" t="s">
        <v>414</v>
      </c>
      <c s="86" t="s">
        <v>433</v>
      </c>
      <c s="86" t="s">
        <v>930</v>
      </c>
      <c s="331" t="s">
        <v>690</v>
      </c>
      <c s="307">
        <v>0</v>
      </c>
      <c s="307">
        <v>0</v>
      </c>
      <c s="305">
        <f>G1692+H1692</f>
        <v>0</v>
      </c>
      <c s="318">
        <v>0</v>
      </c>
      <c s="345">
        <f>I1692+J1692</f>
        <v>0</v>
      </c>
      <c s="307">
        <v>0</v>
      </c>
      <c s="305">
        <f>K1692+L1692</f>
        <v>0</v>
      </c>
      <c s="347">
        <v>0</v>
      </c>
      <c s="306">
        <f>K1692+N1692</f>
        <v>0</v>
      </c>
      <c s="347">
        <v>0</v>
      </c>
      <c s="219">
        <f>M1692+P1692</f>
        <v>0</v>
      </c>
      <c s="347">
        <v>0</v>
      </c>
      <c s="219">
        <f>O1692+R1692</f>
        <v>0</v>
      </c>
      <c s="46"/>
      <c s="40"/>
      <c s="40"/>
    </row>
    <row r="1693" spans="1:22" s="41" customFormat="1" ht="12.75" hidden="1">
      <c r="A1693" s="298" t="s">
        <v>691</v>
      </c>
      <c s="334">
        <v>801</v>
      </c>
      <c s="86" t="s">
        <v>414</v>
      </c>
      <c s="86" t="s">
        <v>433</v>
      </c>
      <c s="86" t="s">
        <v>930</v>
      </c>
      <c s="331" t="s">
        <v>692</v>
      </c>
      <c s="307">
        <v>0</v>
      </c>
      <c s="307">
        <v>0</v>
      </c>
      <c s="305">
        <f>G1693+H1693</f>
        <v>0</v>
      </c>
      <c s="318">
        <v>0</v>
      </c>
      <c s="345">
        <f>I1693+J1693</f>
        <v>0</v>
      </c>
      <c s="307">
        <v>0</v>
      </c>
      <c s="305">
        <f>K1693+L1693</f>
        <v>0</v>
      </c>
      <c s="307">
        <v>0</v>
      </c>
      <c s="306">
        <f>K1693+N1693</f>
        <v>0</v>
      </c>
      <c s="307">
        <v>0</v>
      </c>
      <c s="219">
        <f>M1693+P1693</f>
        <v>0</v>
      </c>
      <c s="307">
        <v>0</v>
      </c>
      <c s="219">
        <f>O1693+R1693</f>
        <v>0</v>
      </c>
      <c s="46"/>
      <c s="40"/>
      <c s="40"/>
    </row>
    <row r="1694" spans="1:22" s="41" customFormat="1" ht="12.75" hidden="1">
      <c r="A1694" s="298" t="s">
        <v>972</v>
      </c>
      <c s="334">
        <v>801</v>
      </c>
      <c s="86" t="s">
        <v>414</v>
      </c>
      <c s="86" t="s">
        <v>433</v>
      </c>
      <c s="86" t="s">
        <v>930</v>
      </c>
      <c s="331" t="s">
        <v>685</v>
      </c>
      <c s="307">
        <v>0</v>
      </c>
      <c s="307">
        <v>0</v>
      </c>
      <c s="305">
        <f>G1694+H1694</f>
        <v>0</v>
      </c>
      <c s="318">
        <v>0</v>
      </c>
      <c s="345">
        <f>I1694+J1694</f>
        <v>0</v>
      </c>
      <c s="307">
        <v>0</v>
      </c>
      <c s="305">
        <f>K1694+L1694</f>
        <v>0</v>
      </c>
      <c s="307">
        <v>0</v>
      </c>
      <c s="306">
        <f>K1694+N1694</f>
        <v>0</v>
      </c>
      <c s="307">
        <v>0</v>
      </c>
      <c s="219">
        <f>M1694+P1694</f>
        <v>0</v>
      </c>
      <c s="307">
        <v>0</v>
      </c>
      <c s="219">
        <f>O1694+R1694</f>
        <v>0</v>
      </c>
      <c s="46"/>
      <c s="40"/>
      <c s="40"/>
    </row>
    <row r="1695" spans="1:22" s="41" customFormat="1" ht="12.75" hidden="1">
      <c r="A1695" s="298" t="s">
        <v>899</v>
      </c>
      <c s="334">
        <v>801</v>
      </c>
      <c s="86" t="s">
        <v>414</v>
      </c>
      <c s="86" t="s">
        <v>433</v>
      </c>
      <c s="334" t="s">
        <v>900</v>
      </c>
      <c s="331"/>
      <c s="311">
        <f t="shared" si="816" ref="G1695:S1695">G1696</f>
        <v>10000</v>
      </c>
      <c s="347">
        <f t="shared" si="816"/>
        <v>-3655.02</v>
      </c>
      <c s="347">
        <f t="shared" si="816"/>
        <v>6344.9799999999996</v>
      </c>
      <c s="350">
        <f t="shared" si="816"/>
        <v>-6344.9799999999996</v>
      </c>
      <c s="349">
        <f t="shared" si="816"/>
        <v>0</v>
      </c>
      <c s="347">
        <f t="shared" si="816"/>
        <v>0</v>
      </c>
      <c s="347">
        <f t="shared" si="816"/>
        <v>0</v>
      </c>
      <c s="347">
        <f t="shared" si="816"/>
        <v>0</v>
      </c>
      <c s="312">
        <f t="shared" si="816"/>
        <v>0</v>
      </c>
      <c s="347">
        <f t="shared" si="816"/>
        <v>0</v>
      </c>
      <c s="223">
        <f t="shared" si="816"/>
        <v>0</v>
      </c>
      <c s="347">
        <f t="shared" si="816"/>
        <v>0</v>
      </c>
      <c s="223">
        <f t="shared" si="816"/>
        <v>0</v>
      </c>
      <c s="31"/>
      <c s="40"/>
      <c s="40"/>
    </row>
    <row r="1696" spans="1:22" s="41" customFormat="1" ht="12.75" hidden="1">
      <c r="A1696" s="298" t="s">
        <v>849</v>
      </c>
      <c s="334">
        <v>801</v>
      </c>
      <c s="86" t="s">
        <v>414</v>
      </c>
      <c s="86" t="s">
        <v>433</v>
      </c>
      <c s="86" t="s">
        <v>901</v>
      </c>
      <c s="331"/>
      <c s="307">
        <f t="shared" si="817" ref="G1696:O1696">G1697+G1698</f>
        <v>10000</v>
      </c>
      <c s="305">
        <f t="shared" si="817"/>
        <v>-3655.02</v>
      </c>
      <c s="305">
        <f t="shared" si="817"/>
        <v>6344.9799999999996</v>
      </c>
      <c s="351">
        <f t="shared" si="817"/>
        <v>-6344.9799999999996</v>
      </c>
      <c s="345">
        <f t="shared" si="817"/>
        <v>0</v>
      </c>
      <c s="305">
        <f>L1697+L1698</f>
        <v>0</v>
      </c>
      <c s="305">
        <f>M1697+M1698</f>
        <v>0</v>
      </c>
      <c s="305">
        <f t="shared" si="817"/>
        <v>0</v>
      </c>
      <c s="306">
        <f t="shared" si="817"/>
        <v>0</v>
      </c>
      <c s="305">
        <f>P1697+P1698</f>
        <v>0</v>
      </c>
      <c s="219">
        <f>Q1697+Q1698</f>
        <v>0</v>
      </c>
      <c s="305">
        <f>R1697+R1698</f>
        <v>0</v>
      </c>
      <c s="219">
        <f>S1697+S1698</f>
        <v>0</v>
      </c>
      <c s="31"/>
      <c s="40"/>
      <c s="40"/>
    </row>
    <row r="1697" spans="1:22" s="41" customFormat="1" ht="12.75" hidden="1">
      <c r="A1697" s="298" t="s">
        <v>851</v>
      </c>
      <c s="334">
        <v>801</v>
      </c>
      <c s="86" t="s">
        <v>414</v>
      </c>
      <c s="86" t="s">
        <v>433</v>
      </c>
      <c s="86" t="s">
        <v>901</v>
      </c>
      <c s="331" t="s">
        <v>852</v>
      </c>
      <c s="307">
        <v>10000</v>
      </c>
      <c s="305">
        <v>-3655.02</v>
      </c>
      <c s="305">
        <f>G1697+H1697</f>
        <v>6344.9799999999996</v>
      </c>
      <c s="351">
        <v>-6344.9799999999996</v>
      </c>
      <c s="345">
        <f>I1697+J1697</f>
        <v>0</v>
      </c>
      <c s="305">
        <v>0</v>
      </c>
      <c s="305">
        <f>K1697+L1697</f>
        <v>0</v>
      </c>
      <c s="347">
        <v>0</v>
      </c>
      <c s="306">
        <f>K1697+N1697</f>
        <v>0</v>
      </c>
      <c s="347">
        <v>0</v>
      </c>
      <c s="219">
        <f>M1697+P1697</f>
        <v>0</v>
      </c>
      <c s="347">
        <v>0</v>
      </c>
      <c s="219">
        <f>O1697+R1697</f>
        <v>0</v>
      </c>
      <c s="31"/>
      <c s="40"/>
      <c s="40"/>
    </row>
    <row r="1698" spans="1:22" s="33" customFormat="1" ht="12.75" hidden="1">
      <c r="A1698" s="298" t="s">
        <v>853</v>
      </c>
      <c s="334">
        <v>801</v>
      </c>
      <c s="86" t="s">
        <v>414</v>
      </c>
      <c s="86" t="s">
        <v>433</v>
      </c>
      <c s="334" t="s">
        <v>901</v>
      </c>
      <c s="331" t="s">
        <v>854</v>
      </c>
      <c s="307"/>
      <c s="305"/>
      <c s="305">
        <f>G1698+H1698</f>
        <v>0</v>
      </c>
      <c s="351"/>
      <c s="345">
        <f>I1698+J1698</f>
        <v>0</v>
      </c>
      <c s="305"/>
      <c s="305">
        <f>K1698+L1698</f>
        <v>0</v>
      </c>
      <c s="305"/>
      <c s="306">
        <f>K1698+N1698</f>
        <v>0</v>
      </c>
      <c s="305"/>
      <c s="219">
        <f>M1698+P1698</f>
        <v>0</v>
      </c>
      <c s="305"/>
      <c s="219">
        <f>O1698+R1698</f>
        <v>0</v>
      </c>
      <c s="31"/>
      <c s="32"/>
      <c s="32"/>
    </row>
    <row r="1699" spans="1:22" s="41" customFormat="1" ht="25.5" hidden="1">
      <c r="A1699" s="298" t="s">
        <v>771</v>
      </c>
      <c s="334">
        <v>801</v>
      </c>
      <c s="86" t="s">
        <v>414</v>
      </c>
      <c s="86" t="s">
        <v>433</v>
      </c>
      <c s="86" t="s">
        <v>673</v>
      </c>
      <c s="331"/>
      <c s="311">
        <f t="shared" si="818" ref="G1699:S1700">G1700</f>
        <v>70</v>
      </c>
      <c s="347">
        <f t="shared" si="818"/>
        <v>-31</v>
      </c>
      <c s="347">
        <f t="shared" si="818"/>
        <v>39</v>
      </c>
      <c s="350">
        <f t="shared" si="818"/>
        <v>-39</v>
      </c>
      <c s="349">
        <f t="shared" si="818"/>
        <v>0</v>
      </c>
      <c s="347">
        <f t="shared" si="818"/>
        <v>0</v>
      </c>
      <c s="347">
        <f t="shared" si="818"/>
        <v>0</v>
      </c>
      <c s="347">
        <f t="shared" si="818"/>
        <v>0</v>
      </c>
      <c s="312">
        <f t="shared" si="818"/>
        <v>0</v>
      </c>
      <c s="347">
        <f t="shared" si="818"/>
        <v>0</v>
      </c>
      <c s="223">
        <f t="shared" si="818"/>
        <v>0</v>
      </c>
      <c s="347">
        <f t="shared" si="818"/>
        <v>0</v>
      </c>
      <c s="223">
        <f t="shared" si="818"/>
        <v>0</v>
      </c>
      <c s="31"/>
      <c s="40"/>
      <c s="40"/>
    </row>
    <row r="1700" spans="1:22" s="41" customFormat="1" ht="25.5" hidden="1">
      <c r="A1700" s="298" t="s">
        <v>772</v>
      </c>
      <c s="334">
        <v>801</v>
      </c>
      <c s="86" t="s">
        <v>414</v>
      </c>
      <c s="86" t="s">
        <v>433</v>
      </c>
      <c s="334" t="s">
        <v>674</v>
      </c>
      <c s="331"/>
      <c s="307">
        <f t="shared" si="818"/>
        <v>70</v>
      </c>
      <c s="305">
        <f t="shared" si="818"/>
        <v>-31</v>
      </c>
      <c s="305">
        <f t="shared" si="818"/>
        <v>39</v>
      </c>
      <c s="351">
        <f t="shared" si="818"/>
        <v>-39</v>
      </c>
      <c s="345">
        <f t="shared" si="818"/>
        <v>0</v>
      </c>
      <c s="305">
        <f t="shared" si="818"/>
        <v>0</v>
      </c>
      <c s="305">
        <f t="shared" si="818"/>
        <v>0</v>
      </c>
      <c s="305">
        <f t="shared" si="818"/>
        <v>0</v>
      </c>
      <c s="306">
        <f t="shared" si="818"/>
        <v>0</v>
      </c>
      <c s="305">
        <f t="shared" si="818"/>
        <v>0</v>
      </c>
      <c s="219">
        <f t="shared" si="818"/>
        <v>0</v>
      </c>
      <c s="305">
        <f t="shared" si="818"/>
        <v>0</v>
      </c>
      <c s="219">
        <f t="shared" si="818"/>
        <v>0</v>
      </c>
      <c s="31"/>
      <c s="40"/>
      <c s="40"/>
    </row>
    <row r="1701" spans="1:22" s="41" customFormat="1" ht="12.75" hidden="1">
      <c r="A1701" s="298" t="s">
        <v>851</v>
      </c>
      <c s="334">
        <v>801</v>
      </c>
      <c s="86" t="s">
        <v>414</v>
      </c>
      <c s="86" t="s">
        <v>433</v>
      </c>
      <c s="334" t="s">
        <v>674</v>
      </c>
      <c s="331" t="s">
        <v>852</v>
      </c>
      <c s="307">
        <v>70</v>
      </c>
      <c s="305">
        <v>-31</v>
      </c>
      <c s="305">
        <f>G1701+H1701</f>
        <v>39</v>
      </c>
      <c s="351">
        <v>-39</v>
      </c>
      <c s="345">
        <f>I1701+J1701</f>
        <v>0</v>
      </c>
      <c s="305">
        <v>0</v>
      </c>
      <c s="305">
        <f>K1701+L1701</f>
        <v>0</v>
      </c>
      <c s="347">
        <v>0</v>
      </c>
      <c s="306">
        <f>K1701+N1701</f>
        <v>0</v>
      </c>
      <c s="347">
        <v>0</v>
      </c>
      <c s="219">
        <f>M1701+P1701</f>
        <v>0</v>
      </c>
      <c s="347">
        <v>0</v>
      </c>
      <c s="219">
        <f>O1701+R1701</f>
        <v>0</v>
      </c>
      <c s="31"/>
      <c s="40"/>
      <c s="40"/>
    </row>
    <row r="1702" spans="1:22" s="41" customFormat="1" ht="12.75" hidden="1">
      <c r="A1702" s="298" t="s">
        <v>643</v>
      </c>
      <c s="334">
        <v>801</v>
      </c>
      <c s="86" t="s">
        <v>414</v>
      </c>
      <c s="86" t="s">
        <v>433</v>
      </c>
      <c s="86" t="s">
        <v>644</v>
      </c>
      <c s="331"/>
      <c s="307">
        <f t="shared" si="819" ref="G1702:O1702">G1703+G1707+G1705</f>
        <v>100</v>
      </c>
      <c s="305">
        <f t="shared" si="819"/>
        <v>50</v>
      </c>
      <c s="305">
        <f t="shared" si="819"/>
        <v>150</v>
      </c>
      <c s="351">
        <f t="shared" si="819"/>
        <v>-150</v>
      </c>
      <c s="345">
        <f t="shared" si="819"/>
        <v>0</v>
      </c>
      <c s="305">
        <f>L1703+L1707+L1705</f>
        <v>0</v>
      </c>
      <c s="305">
        <f>M1703+M1707+M1705</f>
        <v>0</v>
      </c>
      <c s="305">
        <f t="shared" si="819"/>
        <v>0</v>
      </c>
      <c s="306">
        <f t="shared" si="819"/>
        <v>0</v>
      </c>
      <c s="305">
        <f>P1703+P1707+P1705</f>
        <v>0</v>
      </c>
      <c s="219">
        <f>Q1703+Q1707+Q1705</f>
        <v>0</v>
      </c>
      <c s="305">
        <f>R1703+R1707+R1705</f>
        <v>0</v>
      </c>
      <c s="219">
        <f>S1703+S1707+S1705</f>
        <v>0</v>
      </c>
      <c s="31"/>
      <c s="40"/>
      <c s="40"/>
    </row>
    <row r="1703" spans="1:22" s="41" customFormat="1" ht="25.5" hidden="1">
      <c r="A1703" s="298" t="s">
        <v>361</v>
      </c>
      <c s="334">
        <v>801</v>
      </c>
      <c s="86" t="s">
        <v>414</v>
      </c>
      <c s="86" t="s">
        <v>433</v>
      </c>
      <c s="86" t="s">
        <v>360</v>
      </c>
      <c s="331"/>
      <c s="307">
        <f t="shared" si="820" ref="G1703:S1703">G1704</f>
        <v>100</v>
      </c>
      <c s="305">
        <f t="shared" si="820"/>
        <v>-50</v>
      </c>
      <c s="305">
        <f t="shared" si="820"/>
        <v>50</v>
      </c>
      <c s="351">
        <f t="shared" si="820"/>
        <v>-50</v>
      </c>
      <c s="345">
        <f t="shared" si="820"/>
        <v>0</v>
      </c>
      <c s="305">
        <f t="shared" si="820"/>
        <v>0</v>
      </c>
      <c s="305">
        <f t="shared" si="820"/>
        <v>0</v>
      </c>
      <c s="305">
        <f t="shared" si="820"/>
        <v>0</v>
      </c>
      <c s="306">
        <f t="shared" si="820"/>
        <v>0</v>
      </c>
      <c s="305">
        <f t="shared" si="820"/>
        <v>0</v>
      </c>
      <c s="219">
        <f t="shared" si="820"/>
        <v>0</v>
      </c>
      <c s="305">
        <f t="shared" si="820"/>
        <v>0</v>
      </c>
      <c s="219">
        <f t="shared" si="820"/>
        <v>0</v>
      </c>
      <c s="31"/>
      <c s="40"/>
      <c s="40"/>
    </row>
    <row r="1704" spans="1:22" s="41" customFormat="1" ht="12.75" hidden="1">
      <c r="A1704" s="298" t="s">
        <v>645</v>
      </c>
      <c s="334">
        <v>801</v>
      </c>
      <c s="86" t="s">
        <v>414</v>
      </c>
      <c s="86" t="s">
        <v>433</v>
      </c>
      <c s="86" t="s">
        <v>360</v>
      </c>
      <c s="331" t="s">
        <v>646</v>
      </c>
      <c s="307">
        <v>100</v>
      </c>
      <c s="305">
        <v>-50</v>
      </c>
      <c s="305">
        <f>G1704+H1704</f>
        <v>50</v>
      </c>
      <c s="351">
        <v>-50</v>
      </c>
      <c s="345">
        <f>I1704+J1704</f>
        <v>0</v>
      </c>
      <c s="305">
        <v>0</v>
      </c>
      <c s="305">
        <f>K1704+L1704</f>
        <v>0</v>
      </c>
      <c s="347">
        <v>0</v>
      </c>
      <c s="306">
        <f>K1704+N1704</f>
        <v>0</v>
      </c>
      <c s="347">
        <v>0</v>
      </c>
      <c s="219">
        <f>M1704+P1704</f>
        <v>0</v>
      </c>
      <c s="347">
        <v>0</v>
      </c>
      <c s="219">
        <f>O1704+R1704</f>
        <v>0</v>
      </c>
      <c s="31"/>
      <c s="40"/>
      <c s="40"/>
    </row>
    <row r="1705" spans="1:22" s="41" customFormat="1" ht="25.5" hidden="1">
      <c r="A1705" s="298" t="s">
        <v>393</v>
      </c>
      <c s="334">
        <v>801</v>
      </c>
      <c s="86" t="s">
        <v>414</v>
      </c>
      <c s="86" t="s">
        <v>433</v>
      </c>
      <c s="86" t="s">
        <v>392</v>
      </c>
      <c s="331"/>
      <c s="307">
        <f t="shared" si="821" ref="G1705:S1705">G1706</f>
        <v>0</v>
      </c>
      <c s="305">
        <f t="shared" si="821"/>
        <v>50</v>
      </c>
      <c s="305">
        <f t="shared" si="821"/>
        <v>50</v>
      </c>
      <c s="351">
        <f t="shared" si="821"/>
        <v>-50</v>
      </c>
      <c s="345">
        <f t="shared" si="821"/>
        <v>0</v>
      </c>
      <c s="305">
        <f t="shared" si="821"/>
        <v>0</v>
      </c>
      <c s="305">
        <f t="shared" si="821"/>
        <v>0</v>
      </c>
      <c s="305">
        <f t="shared" si="821"/>
        <v>0</v>
      </c>
      <c s="306">
        <f t="shared" si="821"/>
        <v>0</v>
      </c>
      <c s="305">
        <f t="shared" si="821"/>
        <v>0</v>
      </c>
      <c s="219">
        <f t="shared" si="821"/>
        <v>0</v>
      </c>
      <c s="305">
        <f t="shared" si="821"/>
        <v>0</v>
      </c>
      <c s="219">
        <f t="shared" si="821"/>
        <v>0</v>
      </c>
      <c s="31"/>
      <c s="40"/>
      <c s="40"/>
    </row>
    <row r="1706" spans="1:22" s="41" customFormat="1" ht="12.75" hidden="1">
      <c r="A1706" s="298" t="s">
        <v>645</v>
      </c>
      <c s="334">
        <v>801</v>
      </c>
      <c s="86" t="s">
        <v>414</v>
      </c>
      <c s="86" t="s">
        <v>433</v>
      </c>
      <c s="86" t="s">
        <v>392</v>
      </c>
      <c s="331" t="s">
        <v>646</v>
      </c>
      <c s="307">
        <v>0</v>
      </c>
      <c s="305">
        <v>50</v>
      </c>
      <c s="305">
        <f>G1706+H1706</f>
        <v>50</v>
      </c>
      <c s="351">
        <v>-50</v>
      </c>
      <c s="345">
        <f>I1706+J1706</f>
        <v>0</v>
      </c>
      <c s="305">
        <v>0</v>
      </c>
      <c s="305">
        <f>K1706+L1706</f>
        <v>0</v>
      </c>
      <c s="347">
        <v>0</v>
      </c>
      <c s="306">
        <f>K1706+N1706</f>
        <v>0</v>
      </c>
      <c s="347">
        <v>0</v>
      </c>
      <c s="219">
        <f>M1706+P1706</f>
        <v>0</v>
      </c>
      <c s="347">
        <v>0</v>
      </c>
      <c s="219">
        <f>O1706+R1706</f>
        <v>0</v>
      </c>
      <c s="31"/>
      <c s="40"/>
      <c s="40"/>
    </row>
    <row r="1707" spans="1:22" s="41" customFormat="1" ht="25.5" hidden="1">
      <c r="A1707" s="298" t="s">
        <v>396</v>
      </c>
      <c s="334">
        <v>801</v>
      </c>
      <c s="86" t="s">
        <v>414</v>
      </c>
      <c s="86" t="s">
        <v>433</v>
      </c>
      <c s="86" t="s">
        <v>395</v>
      </c>
      <c s="331"/>
      <c s="307">
        <f t="shared" si="822" ref="G1707:S1707">G1708</f>
        <v>0</v>
      </c>
      <c s="305">
        <f t="shared" si="822"/>
        <v>50</v>
      </c>
      <c s="305">
        <f t="shared" si="822"/>
        <v>50</v>
      </c>
      <c s="351">
        <f t="shared" si="822"/>
        <v>-50</v>
      </c>
      <c s="345">
        <f t="shared" si="822"/>
        <v>0</v>
      </c>
      <c s="305">
        <f t="shared" si="822"/>
        <v>0</v>
      </c>
      <c s="305">
        <f t="shared" si="822"/>
        <v>0</v>
      </c>
      <c s="305">
        <f t="shared" si="822"/>
        <v>0</v>
      </c>
      <c s="306">
        <f t="shared" si="822"/>
        <v>0</v>
      </c>
      <c s="305">
        <f t="shared" si="822"/>
        <v>0</v>
      </c>
      <c s="219">
        <f t="shared" si="822"/>
        <v>0</v>
      </c>
      <c s="305">
        <f t="shared" si="822"/>
        <v>0</v>
      </c>
      <c s="219">
        <f t="shared" si="822"/>
        <v>0</v>
      </c>
      <c s="31"/>
      <c s="40"/>
      <c s="40"/>
    </row>
    <row r="1708" spans="1:22" s="41" customFormat="1" ht="12.75" hidden="1">
      <c r="A1708" s="298" t="s">
        <v>645</v>
      </c>
      <c s="334">
        <v>801</v>
      </c>
      <c s="86" t="s">
        <v>414</v>
      </c>
      <c s="86" t="s">
        <v>433</v>
      </c>
      <c s="86" t="s">
        <v>395</v>
      </c>
      <c s="331" t="s">
        <v>646</v>
      </c>
      <c s="307">
        <v>0</v>
      </c>
      <c s="305">
        <v>50</v>
      </c>
      <c s="305">
        <f>G1708+H1708</f>
        <v>50</v>
      </c>
      <c s="351">
        <v>-50</v>
      </c>
      <c s="345">
        <f>I1708+J1708</f>
        <v>0</v>
      </c>
      <c s="305">
        <v>0</v>
      </c>
      <c s="305">
        <f>K1708+L1708</f>
        <v>0</v>
      </c>
      <c s="347">
        <v>0</v>
      </c>
      <c s="306">
        <f>K1708+N1708</f>
        <v>0</v>
      </c>
      <c s="347">
        <v>0</v>
      </c>
      <c s="219">
        <f>M1708+P1708</f>
        <v>0</v>
      </c>
      <c s="347">
        <v>0</v>
      </c>
      <c s="219">
        <f>O1708+R1708</f>
        <v>0</v>
      </c>
      <c s="31"/>
      <c s="40"/>
      <c s="40"/>
    </row>
    <row r="1709" spans="1:22" s="33" customFormat="1" ht="12.75" hidden="1">
      <c r="A1709" s="332" t="s">
        <v>931</v>
      </c>
      <c s="336">
        <v>801</v>
      </c>
      <c s="329" t="s">
        <v>417</v>
      </c>
      <c s="329"/>
      <c s="329"/>
      <c s="333"/>
      <c s="307">
        <f t="shared" si="823" ref="G1709:S1712">G1710</f>
        <v>0</v>
      </c>
      <c s="305">
        <f t="shared" si="823"/>
        <v>0</v>
      </c>
      <c s="305">
        <f t="shared" si="823"/>
        <v>0</v>
      </c>
      <c s="351">
        <f t="shared" si="823"/>
        <v>0</v>
      </c>
      <c s="345">
        <f t="shared" si="823"/>
        <v>0</v>
      </c>
      <c s="305">
        <f t="shared" si="823"/>
        <v>0</v>
      </c>
      <c s="305">
        <f t="shared" si="823"/>
        <v>0</v>
      </c>
      <c s="305">
        <f t="shared" si="823"/>
        <v>0</v>
      </c>
      <c s="306">
        <f t="shared" si="823"/>
        <v>0</v>
      </c>
      <c s="305">
        <f t="shared" si="823"/>
        <v>0</v>
      </c>
      <c s="219">
        <f t="shared" si="823"/>
        <v>0</v>
      </c>
      <c s="305">
        <f t="shared" si="823"/>
        <v>0</v>
      </c>
      <c s="219">
        <f t="shared" si="823"/>
        <v>0</v>
      </c>
      <c s="31"/>
      <c s="32"/>
      <c s="32"/>
    </row>
    <row r="1710" spans="1:22" s="33" customFormat="1" ht="12.75" hidden="1">
      <c r="A1710" s="332" t="s">
        <v>775</v>
      </c>
      <c s="336">
        <v>801</v>
      </c>
      <c s="329" t="s">
        <v>417</v>
      </c>
      <c s="329" t="s">
        <v>421</v>
      </c>
      <c s="329"/>
      <c s="333"/>
      <c s="352">
        <f t="shared" si="823"/>
        <v>0</v>
      </c>
      <c s="353">
        <f t="shared" si="823"/>
        <v>0</v>
      </c>
      <c s="353">
        <f t="shared" si="823"/>
        <v>0</v>
      </c>
      <c s="354">
        <f t="shared" si="823"/>
        <v>0</v>
      </c>
      <c s="355">
        <f t="shared" si="823"/>
        <v>0</v>
      </c>
      <c s="353">
        <f t="shared" si="823"/>
        <v>0</v>
      </c>
      <c s="353">
        <f t="shared" si="823"/>
        <v>0</v>
      </c>
      <c s="353">
        <f t="shared" si="823"/>
        <v>0</v>
      </c>
      <c s="313">
        <f t="shared" si="823"/>
        <v>0</v>
      </c>
      <c s="353">
        <f t="shared" si="823"/>
        <v>0</v>
      </c>
      <c s="265">
        <f t="shared" si="823"/>
        <v>0</v>
      </c>
      <c s="353">
        <f t="shared" si="823"/>
        <v>0</v>
      </c>
      <c s="265">
        <f t="shared" si="823"/>
        <v>0</v>
      </c>
      <c s="31"/>
      <c s="32"/>
      <c s="32"/>
    </row>
    <row r="1711" spans="1:22" s="33" customFormat="1" ht="25.5" hidden="1">
      <c r="A1711" s="298" t="s">
        <v>776</v>
      </c>
      <c s="334">
        <v>801</v>
      </c>
      <c s="86" t="s">
        <v>417</v>
      </c>
      <c s="86" t="s">
        <v>421</v>
      </c>
      <c s="86" t="s">
        <v>777</v>
      </c>
      <c s="331"/>
      <c s="307">
        <f t="shared" si="823"/>
        <v>0</v>
      </c>
      <c s="305">
        <f t="shared" si="823"/>
        <v>0</v>
      </c>
      <c s="305">
        <f t="shared" si="823"/>
        <v>0</v>
      </c>
      <c s="351">
        <f t="shared" si="823"/>
        <v>0</v>
      </c>
      <c s="345">
        <f t="shared" si="823"/>
        <v>0</v>
      </c>
      <c s="305">
        <f t="shared" si="823"/>
        <v>0</v>
      </c>
      <c s="305">
        <f t="shared" si="823"/>
        <v>0</v>
      </c>
      <c s="305">
        <f t="shared" si="823"/>
        <v>0</v>
      </c>
      <c s="306">
        <f t="shared" si="823"/>
        <v>0</v>
      </c>
      <c s="305">
        <f t="shared" si="823"/>
        <v>0</v>
      </c>
      <c s="219">
        <f t="shared" si="823"/>
        <v>0</v>
      </c>
      <c s="305">
        <f t="shared" si="823"/>
        <v>0</v>
      </c>
      <c s="219">
        <f t="shared" si="823"/>
        <v>0</v>
      </c>
      <c s="31"/>
      <c s="32"/>
      <c s="32"/>
    </row>
    <row r="1712" spans="1:22" s="33" customFormat="1" ht="25.5" hidden="1">
      <c r="A1712" s="298" t="s">
        <v>778</v>
      </c>
      <c s="334">
        <v>801</v>
      </c>
      <c s="86" t="s">
        <v>417</v>
      </c>
      <c s="86" t="s">
        <v>421</v>
      </c>
      <c s="86" t="s">
        <v>779</v>
      </c>
      <c s="331"/>
      <c s="307">
        <f t="shared" si="823"/>
        <v>0</v>
      </c>
      <c s="305">
        <f t="shared" si="823"/>
        <v>0</v>
      </c>
      <c s="305">
        <f t="shared" si="823"/>
        <v>0</v>
      </c>
      <c s="351">
        <f t="shared" si="823"/>
        <v>0</v>
      </c>
      <c s="345">
        <f t="shared" si="823"/>
        <v>0</v>
      </c>
      <c s="305">
        <f t="shared" si="823"/>
        <v>0</v>
      </c>
      <c s="305">
        <f t="shared" si="823"/>
        <v>0</v>
      </c>
      <c s="305">
        <f t="shared" si="823"/>
        <v>0</v>
      </c>
      <c s="306">
        <f t="shared" si="823"/>
        <v>0</v>
      </c>
      <c s="305">
        <f t="shared" si="823"/>
        <v>0</v>
      </c>
      <c s="219">
        <f t="shared" si="823"/>
        <v>0</v>
      </c>
      <c s="305">
        <f t="shared" si="823"/>
        <v>0</v>
      </c>
      <c s="219">
        <f t="shared" si="823"/>
        <v>0</v>
      </c>
      <c s="31"/>
      <c s="32"/>
      <c s="32"/>
    </row>
    <row r="1713" spans="1:22" s="33" customFormat="1" ht="12.75" hidden="1">
      <c r="A1713" s="298" t="s">
        <v>1058</v>
      </c>
      <c s="334">
        <v>801</v>
      </c>
      <c s="86" t="s">
        <v>417</v>
      </c>
      <c s="86" t="s">
        <v>421</v>
      </c>
      <c s="86" t="s">
        <v>779</v>
      </c>
      <c s="331" t="s">
        <v>1059</v>
      </c>
      <c s="307"/>
      <c s="305"/>
      <c s="305">
        <f>G1713+H1713</f>
        <v>0</v>
      </c>
      <c s="351"/>
      <c s="345">
        <f>I1713+J1713</f>
        <v>0</v>
      </c>
      <c s="305"/>
      <c s="305">
        <f>K1713+L1713</f>
        <v>0</v>
      </c>
      <c s="305"/>
      <c s="306">
        <f>K1713+N1713</f>
        <v>0</v>
      </c>
      <c s="305"/>
      <c s="219">
        <f>M1713+P1713</f>
        <v>0</v>
      </c>
      <c s="305"/>
      <c s="219">
        <f>O1713+R1713</f>
        <v>0</v>
      </c>
      <c s="31"/>
      <c s="32"/>
      <c s="32"/>
    </row>
    <row r="1714" spans="1:22" s="65" customFormat="1" ht="12.75">
      <c r="A1714" s="332" t="s">
        <v>465</v>
      </c>
      <c s="336">
        <v>801</v>
      </c>
      <c s="329" t="s">
        <v>419</v>
      </c>
      <c s="329"/>
      <c s="329"/>
      <c s="333"/>
      <c s="310">
        <f t="shared" si="824" ref="G1714:O1714">G1715+G1721</f>
        <v>1300</v>
      </c>
      <c s="356">
        <f t="shared" si="824"/>
        <v>-80</v>
      </c>
      <c s="356">
        <f t="shared" si="824"/>
        <v>1220</v>
      </c>
      <c s="357">
        <f t="shared" si="824"/>
        <v>0</v>
      </c>
      <c s="343">
        <f t="shared" si="824"/>
        <v>1220</v>
      </c>
      <c s="356">
        <f>L1715+L1721</f>
        <v>0</v>
      </c>
      <c s="356">
        <f>M1715+M1721</f>
        <v>1220</v>
      </c>
      <c s="356">
        <f t="shared" si="824"/>
        <v>-1200</v>
      </c>
      <c s="308">
        <f t="shared" si="824"/>
        <v>20</v>
      </c>
      <c s="356">
        <f>P1715+P1721</f>
        <v>0</v>
      </c>
      <c s="243">
        <f>Q1715+Q1721</f>
        <v>20</v>
      </c>
      <c s="356">
        <f>R1715+R1721</f>
        <v>0</v>
      </c>
      <c s="243">
        <f>S1715+S1721</f>
        <v>20</v>
      </c>
      <c s="31"/>
      <c s="64"/>
      <c s="64"/>
    </row>
    <row r="1715" spans="1:22" s="41" customFormat="1" ht="12.75" hidden="1">
      <c r="A1715" s="332" t="s">
        <v>434</v>
      </c>
      <c s="336">
        <v>801</v>
      </c>
      <c s="329" t="s">
        <v>419</v>
      </c>
      <c s="329" t="s">
        <v>417</v>
      </c>
      <c s="329"/>
      <c s="333"/>
      <c s="307">
        <f>G1716</f>
        <v>600</v>
      </c>
      <c s="305">
        <f t="shared" si="825" ref="H1715:S1717">H1716</f>
        <v>-200</v>
      </c>
      <c s="305">
        <f t="shared" si="825"/>
        <v>400</v>
      </c>
      <c s="351">
        <f t="shared" si="825"/>
        <v>0</v>
      </c>
      <c s="345">
        <f t="shared" si="825"/>
        <v>400</v>
      </c>
      <c s="305">
        <f t="shared" si="825"/>
        <v>0</v>
      </c>
      <c s="305">
        <f t="shared" si="825"/>
        <v>400</v>
      </c>
      <c s="305">
        <f t="shared" si="825"/>
        <v>-400</v>
      </c>
      <c s="306">
        <f t="shared" si="825"/>
        <v>0</v>
      </c>
      <c s="305">
        <f t="shared" si="825"/>
        <v>0</v>
      </c>
      <c s="219">
        <f t="shared" si="825"/>
        <v>0</v>
      </c>
      <c s="305">
        <f t="shared" si="825"/>
        <v>0</v>
      </c>
      <c s="219">
        <f t="shared" si="825"/>
        <v>0</v>
      </c>
      <c s="31"/>
      <c s="40"/>
      <c s="40"/>
    </row>
    <row r="1716" spans="1:22" s="41" customFormat="1" ht="12.75" hidden="1">
      <c r="A1716" s="298" t="s">
        <v>643</v>
      </c>
      <c s="334">
        <v>801</v>
      </c>
      <c s="86" t="s">
        <v>419</v>
      </c>
      <c s="86" t="s">
        <v>417</v>
      </c>
      <c s="86" t="s">
        <v>644</v>
      </c>
      <c s="331"/>
      <c s="307">
        <f t="shared" si="826" ref="G1716:O1716">G1717+G1719</f>
        <v>600</v>
      </c>
      <c s="305">
        <f t="shared" si="826"/>
        <v>-200</v>
      </c>
      <c s="305">
        <f t="shared" si="826"/>
        <v>400</v>
      </c>
      <c s="351">
        <f t="shared" si="826"/>
        <v>0</v>
      </c>
      <c s="345">
        <f t="shared" si="826"/>
        <v>400</v>
      </c>
      <c s="305">
        <f>L1717+L1719</f>
        <v>0</v>
      </c>
      <c s="305">
        <f>M1717+M1719</f>
        <v>400</v>
      </c>
      <c s="305">
        <f t="shared" si="826"/>
        <v>-400</v>
      </c>
      <c s="306">
        <f t="shared" si="826"/>
        <v>0</v>
      </c>
      <c s="305">
        <f>P1717+P1719</f>
        <v>0</v>
      </c>
      <c s="219">
        <f>Q1717+Q1719</f>
        <v>0</v>
      </c>
      <c s="305">
        <f>R1717+R1719</f>
        <v>0</v>
      </c>
      <c s="219">
        <f>S1717+S1719</f>
        <v>0</v>
      </c>
      <c s="31"/>
      <c s="40"/>
      <c s="40"/>
    </row>
    <row r="1717" spans="1:22" s="41" customFormat="1" ht="25.5" hidden="1">
      <c r="A1717" s="298" t="s">
        <v>401</v>
      </c>
      <c s="334">
        <v>801</v>
      </c>
      <c s="86" t="s">
        <v>419</v>
      </c>
      <c s="86" t="s">
        <v>417</v>
      </c>
      <c s="86" t="s">
        <v>400</v>
      </c>
      <c s="331"/>
      <c s="307">
        <f>G1718</f>
        <v>300</v>
      </c>
      <c s="305">
        <f t="shared" si="825"/>
        <v>0</v>
      </c>
      <c s="305">
        <f t="shared" si="825"/>
        <v>300</v>
      </c>
      <c s="351">
        <f t="shared" si="825"/>
        <v>0</v>
      </c>
      <c s="345">
        <f t="shared" si="825"/>
        <v>300</v>
      </c>
      <c s="305">
        <f t="shared" si="825"/>
        <v>0</v>
      </c>
      <c s="305">
        <f t="shared" si="825"/>
        <v>300</v>
      </c>
      <c s="305">
        <f t="shared" si="825"/>
        <v>-300</v>
      </c>
      <c s="306">
        <f t="shared" si="825"/>
        <v>0</v>
      </c>
      <c s="305">
        <f t="shared" si="825"/>
        <v>0</v>
      </c>
      <c s="219">
        <f t="shared" si="825"/>
        <v>0</v>
      </c>
      <c s="305">
        <f t="shared" si="825"/>
        <v>0</v>
      </c>
      <c s="219">
        <f t="shared" si="825"/>
        <v>0</v>
      </c>
      <c s="31"/>
      <c s="40"/>
      <c s="40"/>
    </row>
    <row r="1718" spans="1:22" s="41" customFormat="1" ht="12.75" hidden="1">
      <c r="A1718" s="298" t="s">
        <v>645</v>
      </c>
      <c s="334">
        <v>801</v>
      </c>
      <c s="86" t="s">
        <v>419</v>
      </c>
      <c s="86" t="s">
        <v>417</v>
      </c>
      <c s="86" t="s">
        <v>400</v>
      </c>
      <c s="331" t="s">
        <v>646</v>
      </c>
      <c s="307">
        <v>300</v>
      </c>
      <c s="305">
        <v>0</v>
      </c>
      <c s="305">
        <f>G1718+H1718</f>
        <v>300</v>
      </c>
      <c s="351">
        <v>0</v>
      </c>
      <c s="345">
        <f>I1718+J1718</f>
        <v>300</v>
      </c>
      <c s="305">
        <v>0</v>
      </c>
      <c s="305">
        <f>K1718+L1718</f>
        <v>300</v>
      </c>
      <c s="305">
        <v>-300</v>
      </c>
      <c s="306">
        <f>K1718+N1718</f>
        <v>0</v>
      </c>
      <c s="307">
        <v>0</v>
      </c>
      <c s="219">
        <f>O1718+P1718</f>
        <v>0</v>
      </c>
      <c s="307">
        <v>0</v>
      </c>
      <c s="219">
        <f>Q1718+R1718</f>
        <v>0</v>
      </c>
      <c s="31"/>
      <c s="40"/>
      <c s="40"/>
    </row>
    <row r="1719" spans="1:22" s="41" customFormat="1" ht="25.5" hidden="1">
      <c r="A1719" s="298" t="s">
        <v>403</v>
      </c>
      <c s="334">
        <v>801</v>
      </c>
      <c s="86" t="s">
        <v>419</v>
      </c>
      <c s="86" t="s">
        <v>417</v>
      </c>
      <c s="86" t="s">
        <v>402</v>
      </c>
      <c s="331"/>
      <c s="307">
        <f t="shared" si="827" ref="G1719:S1719">G1720</f>
        <v>300</v>
      </c>
      <c s="305">
        <f t="shared" si="827"/>
        <v>-200</v>
      </c>
      <c s="305">
        <f t="shared" si="827"/>
        <v>100</v>
      </c>
      <c s="351">
        <f t="shared" si="827"/>
        <v>0</v>
      </c>
      <c s="345">
        <f t="shared" si="827"/>
        <v>100</v>
      </c>
      <c s="305">
        <f t="shared" si="827"/>
        <v>0</v>
      </c>
      <c s="305">
        <f t="shared" si="827"/>
        <v>100</v>
      </c>
      <c s="305">
        <f t="shared" si="827"/>
        <v>-100</v>
      </c>
      <c s="306">
        <f t="shared" si="827"/>
        <v>0</v>
      </c>
      <c s="305">
        <f t="shared" si="827"/>
        <v>0</v>
      </c>
      <c s="219">
        <f t="shared" si="827"/>
        <v>0</v>
      </c>
      <c s="305">
        <f t="shared" si="827"/>
        <v>0</v>
      </c>
      <c s="219">
        <f t="shared" si="827"/>
        <v>0</v>
      </c>
      <c s="31"/>
      <c s="40"/>
      <c s="40"/>
    </row>
    <row r="1720" spans="1:22" s="41" customFormat="1" ht="12.75" hidden="1">
      <c r="A1720" s="298" t="s">
        <v>645</v>
      </c>
      <c s="334">
        <v>801</v>
      </c>
      <c s="86" t="s">
        <v>419</v>
      </c>
      <c s="86" t="s">
        <v>417</v>
      </c>
      <c s="86" t="s">
        <v>402</v>
      </c>
      <c s="331" t="s">
        <v>646</v>
      </c>
      <c s="307">
        <v>300</v>
      </c>
      <c s="305">
        <v>-200</v>
      </c>
      <c s="305">
        <f>G1720+H1720</f>
        <v>100</v>
      </c>
      <c s="351">
        <v>0</v>
      </c>
      <c s="345">
        <f>I1720+J1720</f>
        <v>100</v>
      </c>
      <c s="305">
        <v>0</v>
      </c>
      <c s="305">
        <f>K1720+L1720</f>
        <v>100</v>
      </c>
      <c s="305">
        <v>-100</v>
      </c>
      <c s="306">
        <f>K1720+N1720</f>
        <v>0</v>
      </c>
      <c s="307">
        <v>0</v>
      </c>
      <c s="219">
        <f>O1720+P1720</f>
        <v>0</v>
      </c>
      <c s="307">
        <v>0</v>
      </c>
      <c s="219">
        <f>Q1720+R1720</f>
        <v>0</v>
      </c>
      <c s="31"/>
      <c s="40"/>
      <c s="40"/>
    </row>
    <row r="1721" spans="1:22" s="41" customFormat="1" ht="25.5">
      <c r="A1721" s="332" t="s">
        <v>780</v>
      </c>
      <c s="336">
        <v>801</v>
      </c>
      <c s="329" t="s">
        <v>419</v>
      </c>
      <c s="329" t="s">
        <v>435</v>
      </c>
      <c s="329"/>
      <c s="333"/>
      <c s="307">
        <f t="shared" si="828" ref="G1721:O1721">G1722+G1725</f>
        <v>700</v>
      </c>
      <c s="305">
        <f t="shared" si="828"/>
        <v>120</v>
      </c>
      <c s="305">
        <f t="shared" si="828"/>
        <v>820</v>
      </c>
      <c s="351">
        <f t="shared" si="828"/>
        <v>0</v>
      </c>
      <c s="345">
        <f t="shared" si="828"/>
        <v>820</v>
      </c>
      <c s="305">
        <f>L1722+L1725</f>
        <v>0</v>
      </c>
      <c s="305">
        <f>M1722+M1725</f>
        <v>820</v>
      </c>
      <c s="305">
        <f t="shared" si="828"/>
        <v>-800</v>
      </c>
      <c s="306">
        <f t="shared" si="828"/>
        <v>20</v>
      </c>
      <c s="305">
        <f>P1722+P1725</f>
        <v>0</v>
      </c>
      <c s="219">
        <f>Q1722+Q1725</f>
        <v>20</v>
      </c>
      <c s="305">
        <f>R1722+R1725</f>
        <v>0</v>
      </c>
      <c s="219">
        <f>S1722+S1725</f>
        <v>20</v>
      </c>
      <c s="31"/>
      <c s="40"/>
      <c s="40"/>
    </row>
    <row r="1722" spans="1:22" s="41" customFormat="1" ht="25.5" hidden="1">
      <c r="A1722" s="298" t="s">
        <v>781</v>
      </c>
      <c s="334">
        <v>801</v>
      </c>
      <c s="86" t="s">
        <v>419</v>
      </c>
      <c s="86" t="s">
        <v>435</v>
      </c>
      <c s="86" t="s">
        <v>782</v>
      </c>
      <c s="331"/>
      <c s="307">
        <f t="shared" si="829" ref="G1722:S1723">G1723</f>
        <v>700</v>
      </c>
      <c s="305">
        <f t="shared" si="829"/>
        <v>100</v>
      </c>
      <c s="305">
        <f t="shared" si="829"/>
        <v>800</v>
      </c>
      <c s="351">
        <f t="shared" si="829"/>
        <v>0</v>
      </c>
      <c s="345">
        <f t="shared" si="829"/>
        <v>800</v>
      </c>
      <c s="305">
        <f t="shared" si="829"/>
        <v>0</v>
      </c>
      <c s="305">
        <f t="shared" si="829"/>
        <v>800</v>
      </c>
      <c s="305">
        <f t="shared" si="829"/>
        <v>-800</v>
      </c>
      <c s="306">
        <f t="shared" si="829"/>
        <v>0</v>
      </c>
      <c s="305">
        <f t="shared" si="829"/>
        <v>0</v>
      </c>
      <c s="219">
        <f t="shared" si="829"/>
        <v>0</v>
      </c>
      <c s="305">
        <f t="shared" si="829"/>
        <v>0</v>
      </c>
      <c s="219">
        <f t="shared" si="829"/>
        <v>0</v>
      </c>
      <c s="31"/>
      <c s="40"/>
      <c s="40"/>
    </row>
    <row r="1723" spans="1:22" s="41" customFormat="1" ht="25.5" hidden="1">
      <c r="A1723" s="298" t="s">
        <v>783</v>
      </c>
      <c s="334">
        <v>801</v>
      </c>
      <c s="86" t="s">
        <v>419</v>
      </c>
      <c s="86" t="s">
        <v>435</v>
      </c>
      <c s="86" t="s">
        <v>784</v>
      </c>
      <c s="331"/>
      <c s="307">
        <f t="shared" si="829"/>
        <v>700</v>
      </c>
      <c s="305">
        <f t="shared" si="829"/>
        <v>100</v>
      </c>
      <c s="305">
        <f t="shared" si="829"/>
        <v>800</v>
      </c>
      <c s="351">
        <f t="shared" si="829"/>
        <v>0</v>
      </c>
      <c s="345">
        <f t="shared" si="829"/>
        <v>800</v>
      </c>
      <c s="305">
        <f t="shared" si="829"/>
        <v>0</v>
      </c>
      <c s="305">
        <f t="shared" si="829"/>
        <v>800</v>
      </c>
      <c s="305">
        <f t="shared" si="829"/>
        <v>-800</v>
      </c>
      <c s="306">
        <f t="shared" si="829"/>
        <v>0</v>
      </c>
      <c s="305">
        <f t="shared" si="829"/>
        <v>0</v>
      </c>
      <c s="219">
        <f t="shared" si="829"/>
        <v>0</v>
      </c>
      <c s="305">
        <f t="shared" si="829"/>
        <v>0</v>
      </c>
      <c s="219">
        <f t="shared" si="829"/>
        <v>0</v>
      </c>
      <c s="31"/>
      <c s="40"/>
      <c s="40"/>
    </row>
    <row r="1724" spans="1:22" s="41" customFormat="1" ht="25.5" hidden="1">
      <c r="A1724" s="298" t="s">
        <v>470</v>
      </c>
      <c s="334">
        <v>801</v>
      </c>
      <c s="86" t="s">
        <v>419</v>
      </c>
      <c s="86" t="s">
        <v>435</v>
      </c>
      <c s="86" t="s">
        <v>784</v>
      </c>
      <c s="331" t="s">
        <v>471</v>
      </c>
      <c s="307">
        <v>700</v>
      </c>
      <c s="305">
        <v>100</v>
      </c>
      <c s="305">
        <f>G1724+H1724</f>
        <v>800</v>
      </c>
      <c s="351">
        <v>0</v>
      </c>
      <c s="345">
        <f>I1724+J1724</f>
        <v>800</v>
      </c>
      <c s="305">
        <v>0</v>
      </c>
      <c s="305">
        <f>K1724+L1724</f>
        <v>800</v>
      </c>
      <c s="305">
        <v>-800</v>
      </c>
      <c s="306">
        <f>K1724+N1724</f>
        <v>0</v>
      </c>
      <c s="307">
        <v>0</v>
      </c>
      <c s="219">
        <f>O1724+P1724</f>
        <v>0</v>
      </c>
      <c s="307">
        <v>0</v>
      </c>
      <c s="219">
        <f>Q1724+R1724</f>
        <v>0</v>
      </c>
      <c s="31"/>
      <c s="40"/>
      <c s="40"/>
    </row>
    <row r="1725" spans="1:22" s="41" customFormat="1" ht="12.75">
      <c r="A1725" s="298" t="s">
        <v>643</v>
      </c>
      <c s="334">
        <v>801</v>
      </c>
      <c s="86" t="s">
        <v>419</v>
      </c>
      <c s="86" t="s">
        <v>435</v>
      </c>
      <c s="86" t="s">
        <v>644</v>
      </c>
      <c s="331"/>
      <c s="307">
        <f>G1726</f>
        <v>0</v>
      </c>
      <c s="305">
        <f>H1726</f>
        <v>20</v>
      </c>
      <c s="305">
        <f>I1726</f>
        <v>20</v>
      </c>
      <c s="351">
        <f>J1726</f>
        <v>0</v>
      </c>
      <c s="345">
        <f>K1726+K1729</f>
        <v>20</v>
      </c>
      <c s="305">
        <f>L1726</f>
        <v>0</v>
      </c>
      <c s="305">
        <f t="shared" si="830" ref="M1725:S1725">M1726+M1729</f>
        <v>20</v>
      </c>
      <c s="305">
        <f t="shared" si="830"/>
        <v>0</v>
      </c>
      <c s="305">
        <f t="shared" si="830"/>
        <v>20</v>
      </c>
      <c s="305">
        <f t="shared" si="830"/>
        <v>0</v>
      </c>
      <c s="219">
        <f t="shared" si="830"/>
        <v>20</v>
      </c>
      <c s="305">
        <f t="shared" si="830"/>
        <v>0</v>
      </c>
      <c s="219">
        <f t="shared" si="830"/>
        <v>20</v>
      </c>
      <c s="31"/>
      <c s="40"/>
      <c s="40"/>
    </row>
    <row r="1726" spans="1:22" s="41" customFormat="1" ht="41.25" customHeight="1">
      <c r="A1726" s="298" t="s">
        <v>116</v>
      </c>
      <c s="334">
        <v>801</v>
      </c>
      <c s="86" t="s">
        <v>419</v>
      </c>
      <c s="86" t="s">
        <v>435</v>
      </c>
      <c s="86" t="s">
        <v>394</v>
      </c>
      <c s="331"/>
      <c s="307">
        <f>G1728</f>
        <v>0</v>
      </c>
      <c s="305">
        <f>H1728</f>
        <v>20</v>
      </c>
      <c s="305">
        <f>I1728</f>
        <v>20</v>
      </c>
      <c s="351">
        <f>J1728</f>
        <v>0</v>
      </c>
      <c s="345">
        <f>K1728+K1727</f>
        <v>20</v>
      </c>
      <c s="305">
        <f>L1728</f>
        <v>0</v>
      </c>
      <c s="305">
        <f t="shared" si="831" ref="M1726:S1726">M1728+M1727</f>
        <v>20</v>
      </c>
      <c s="305">
        <f t="shared" si="831"/>
        <v>-10</v>
      </c>
      <c s="306">
        <f t="shared" si="831"/>
        <v>10</v>
      </c>
      <c s="305">
        <f t="shared" si="831"/>
        <v>0</v>
      </c>
      <c s="219">
        <f t="shared" si="831"/>
        <v>10</v>
      </c>
      <c s="305">
        <f t="shared" si="831"/>
        <v>0</v>
      </c>
      <c s="219">
        <f t="shared" si="831"/>
        <v>10</v>
      </c>
      <c s="31"/>
      <c s="40"/>
      <c s="40"/>
    </row>
    <row r="1727" spans="1:22" s="41" customFormat="1" ht="25.5">
      <c r="A1727" s="298" t="s">
        <v>684</v>
      </c>
      <c s="334">
        <v>801</v>
      </c>
      <c s="86" t="s">
        <v>419</v>
      </c>
      <c s="86" t="s">
        <v>435</v>
      </c>
      <c s="86" t="s">
        <v>394</v>
      </c>
      <c s="331" t="s">
        <v>685</v>
      </c>
      <c s="305">
        <v>0</v>
      </c>
      <c s="305">
        <v>0</v>
      </c>
      <c s="305">
        <f>G1727+H1727</f>
        <v>0</v>
      </c>
      <c s="351">
        <v>0</v>
      </c>
      <c s="345">
        <f>I1727+J1727</f>
        <v>0</v>
      </c>
      <c s="305">
        <v>0</v>
      </c>
      <c s="305">
        <f>K1727+L1727</f>
        <v>0</v>
      </c>
      <c s="305">
        <v>10</v>
      </c>
      <c s="306">
        <f>K1727+N1727</f>
        <v>10</v>
      </c>
      <c s="307">
        <v>0</v>
      </c>
      <c s="219">
        <f>O1727+P1727</f>
        <v>10</v>
      </c>
      <c s="307">
        <v>0</v>
      </c>
      <c s="219">
        <f>Q1727+R1727</f>
        <v>10</v>
      </c>
      <c s="31"/>
      <c s="40"/>
      <c s="40"/>
    </row>
    <row r="1728" spans="1:22" s="41" customFormat="1" ht="12.75" hidden="1">
      <c r="A1728" s="298" t="s">
        <v>645</v>
      </c>
      <c s="334">
        <v>801</v>
      </c>
      <c s="86" t="s">
        <v>419</v>
      </c>
      <c s="86" t="s">
        <v>435</v>
      </c>
      <c s="86" t="s">
        <v>394</v>
      </c>
      <c s="331" t="s">
        <v>646</v>
      </c>
      <c s="307">
        <v>0</v>
      </c>
      <c s="305">
        <v>20</v>
      </c>
      <c s="305">
        <f>G1728+H1728</f>
        <v>20</v>
      </c>
      <c s="351">
        <v>0</v>
      </c>
      <c s="345">
        <f>I1728+J1728</f>
        <v>20</v>
      </c>
      <c s="305">
        <v>0</v>
      </c>
      <c s="305">
        <f>K1728+L1728</f>
        <v>20</v>
      </c>
      <c s="305">
        <v>-20</v>
      </c>
      <c s="306">
        <f>K1728+N1728</f>
        <v>0</v>
      </c>
      <c s="307">
        <v>0</v>
      </c>
      <c s="219">
        <f>O1728+P1728</f>
        <v>0</v>
      </c>
      <c s="307">
        <v>0</v>
      </c>
      <c s="219">
        <f>Q1728+R1728</f>
        <v>0</v>
      </c>
      <c s="31"/>
      <c s="40"/>
      <c s="40"/>
    </row>
    <row r="1729" spans="1:22" s="41" customFormat="1" ht="41.25" customHeight="1">
      <c r="A1729" s="298" t="s">
        <v>118</v>
      </c>
      <c s="334">
        <v>801</v>
      </c>
      <c s="86" t="s">
        <v>419</v>
      </c>
      <c s="86" t="s">
        <v>435</v>
      </c>
      <c s="86" t="s">
        <v>117</v>
      </c>
      <c s="331"/>
      <c s="307">
        <f>G1731</f>
        <v>2050</v>
      </c>
      <c s="305">
        <f>H1731</f>
        <v>1511.54</v>
      </c>
      <c s="305">
        <f>I1731</f>
        <v>3561.54</v>
      </c>
      <c s="351">
        <f>J1731</f>
        <v>0</v>
      </c>
      <c s="345">
        <f>K1730</f>
        <v>0</v>
      </c>
      <c s="305">
        <f>L1731</f>
        <v>0</v>
      </c>
      <c s="305">
        <f t="shared" si="832" ref="M1729:S1729">M1730</f>
        <v>0</v>
      </c>
      <c s="305">
        <f t="shared" si="832"/>
        <v>10</v>
      </c>
      <c s="305">
        <f t="shared" si="832"/>
        <v>10</v>
      </c>
      <c s="305">
        <f t="shared" si="832"/>
        <v>0</v>
      </c>
      <c s="219">
        <f t="shared" si="832"/>
        <v>10</v>
      </c>
      <c s="305">
        <f t="shared" si="832"/>
        <v>0</v>
      </c>
      <c s="219">
        <f t="shared" si="832"/>
        <v>10</v>
      </c>
      <c s="31"/>
      <c s="40"/>
      <c s="40"/>
    </row>
    <row r="1730" spans="1:22" s="41" customFormat="1" ht="25.5">
      <c r="A1730" s="298" t="s">
        <v>684</v>
      </c>
      <c s="334">
        <v>801</v>
      </c>
      <c s="86" t="s">
        <v>419</v>
      </c>
      <c s="86" t="s">
        <v>435</v>
      </c>
      <c s="86" t="s">
        <v>117</v>
      </c>
      <c s="331" t="s">
        <v>685</v>
      </c>
      <c s="305">
        <v>0</v>
      </c>
      <c s="305">
        <v>0</v>
      </c>
      <c s="305">
        <f>G1730+H1730</f>
        <v>0</v>
      </c>
      <c s="351">
        <v>0</v>
      </c>
      <c s="345">
        <f>I1730+J1730</f>
        <v>0</v>
      </c>
      <c s="305">
        <v>0</v>
      </c>
      <c s="305">
        <f>K1730+L1730</f>
        <v>0</v>
      </c>
      <c s="305">
        <v>10</v>
      </c>
      <c s="306">
        <f>K1730+N1730</f>
        <v>10</v>
      </c>
      <c s="307">
        <v>0</v>
      </c>
      <c s="219">
        <f>O1730+P1730</f>
        <v>10</v>
      </c>
      <c s="307">
        <v>0</v>
      </c>
      <c s="219">
        <f>Q1730+R1730</f>
        <v>10</v>
      </c>
      <c s="31"/>
      <c s="40"/>
      <c s="40"/>
    </row>
    <row r="1731" spans="1:22" s="65" customFormat="1" ht="12.75">
      <c r="A1731" s="332" t="s">
        <v>540</v>
      </c>
      <c s="336">
        <v>801</v>
      </c>
      <c s="329" t="s">
        <v>421</v>
      </c>
      <c s="329"/>
      <c s="329"/>
      <c s="333"/>
      <c s="310">
        <f t="shared" si="833" ref="G1731:O1731">G1732+G1772+G1751</f>
        <v>2050</v>
      </c>
      <c s="310">
        <f t="shared" si="833"/>
        <v>1511.54</v>
      </c>
      <c s="310">
        <f t="shared" si="833"/>
        <v>3561.54</v>
      </c>
      <c s="358">
        <f t="shared" si="833"/>
        <v>0</v>
      </c>
      <c s="343">
        <f t="shared" si="833"/>
        <v>3561.54</v>
      </c>
      <c s="310">
        <f>L1732+L1772+L1751</f>
        <v>0</v>
      </c>
      <c s="310">
        <f>M1732+M1772+M1751</f>
        <v>3561.54</v>
      </c>
      <c s="310">
        <f t="shared" si="833"/>
        <v>12412.1</v>
      </c>
      <c s="322">
        <f t="shared" si="833"/>
        <v>15973.639999999999</v>
      </c>
      <c s="310">
        <f>P1732+P1772+P1751</f>
        <v>-3816.1669999999995</v>
      </c>
      <c s="260">
        <f>Q1732+Q1772+Q1751</f>
        <v>12157.473000000002</v>
      </c>
      <c s="310">
        <f>R1732+R1772+R1751</f>
        <v>0</v>
      </c>
      <c s="260">
        <f>S1732+S1772+S1751</f>
        <v>12157.473000000002</v>
      </c>
      <c s="31"/>
      <c s="64"/>
      <c s="64"/>
    </row>
    <row r="1732" spans="1:22" s="41" customFormat="1" ht="12.75">
      <c r="A1732" s="332" t="s">
        <v>439</v>
      </c>
      <c s="336">
        <v>801</v>
      </c>
      <c s="329" t="s">
        <v>421</v>
      </c>
      <c s="329" t="s">
        <v>423</v>
      </c>
      <c s="329"/>
      <c s="333"/>
      <c s="307">
        <f>G1733+G1746</f>
        <v>950</v>
      </c>
      <c s="305">
        <f>H1733+H1746</f>
        <v>719.33999999999992</v>
      </c>
      <c s="305">
        <f>I1733+I1746</f>
        <v>1669.3399999999999</v>
      </c>
      <c s="351">
        <f>J1733+J1746</f>
        <v>0</v>
      </c>
      <c s="345">
        <f>K1733+K1746+K1741</f>
        <v>1669.3399999999999</v>
      </c>
      <c s="305">
        <f>L1733+L1746</f>
        <v>0</v>
      </c>
      <c s="305">
        <f t="shared" si="834" ref="M1732:S1732">M1733+M1746+M1741</f>
        <v>1669.3399999999999</v>
      </c>
      <c s="305">
        <f t="shared" si="834"/>
        <v>6740.6599999999999</v>
      </c>
      <c s="305">
        <f t="shared" si="834"/>
        <v>8410</v>
      </c>
      <c s="305">
        <f t="shared" si="834"/>
        <v>-3782.1999999999998</v>
      </c>
      <c s="219">
        <f t="shared" si="834"/>
        <v>4627.8000000000002</v>
      </c>
      <c s="305">
        <f t="shared" si="834"/>
        <v>0</v>
      </c>
      <c s="219">
        <f t="shared" si="834"/>
        <v>4627.8000000000002</v>
      </c>
      <c s="31"/>
      <c s="40"/>
      <c s="40"/>
    </row>
    <row r="1733" spans="1:22" s="41" customFormat="1" ht="38.25">
      <c r="A1733" s="298" t="s">
        <v>975</v>
      </c>
      <c s="334">
        <v>801</v>
      </c>
      <c s="86" t="s">
        <v>421</v>
      </c>
      <c s="86" t="s">
        <v>423</v>
      </c>
      <c s="86" t="s">
        <v>15</v>
      </c>
      <c s="333"/>
      <c s="307">
        <f t="shared" si="835" ref="G1733:S1733">G1734</f>
        <v>950</v>
      </c>
      <c s="305">
        <f t="shared" si="835"/>
        <v>269.33999999999997</v>
      </c>
      <c s="305">
        <f t="shared" si="835"/>
        <v>1219.3399999999999</v>
      </c>
      <c s="351">
        <f t="shared" si="835"/>
        <v>0</v>
      </c>
      <c s="345">
        <f t="shared" si="835"/>
        <v>1219.3399999999999</v>
      </c>
      <c s="305">
        <f t="shared" si="835"/>
        <v>0</v>
      </c>
      <c s="305">
        <f t="shared" si="835"/>
        <v>1219.3399999999999</v>
      </c>
      <c s="305">
        <f t="shared" si="835"/>
        <v>-285.43999999999994</v>
      </c>
      <c s="306">
        <f t="shared" si="835"/>
        <v>933.89999999999998</v>
      </c>
      <c s="305">
        <f t="shared" si="835"/>
        <v>0</v>
      </c>
      <c s="219">
        <f t="shared" si="835"/>
        <v>933.89999999999998</v>
      </c>
      <c s="305">
        <f t="shared" si="835"/>
        <v>0</v>
      </c>
      <c s="219">
        <f t="shared" si="835"/>
        <v>933.89999999999998</v>
      </c>
      <c s="31"/>
      <c s="40"/>
      <c s="40"/>
    </row>
    <row r="1734" spans="1:22" s="41" customFormat="1" ht="12.75">
      <c r="A1734" s="298" t="s">
        <v>16</v>
      </c>
      <c s="334">
        <v>801</v>
      </c>
      <c s="86" t="s">
        <v>421</v>
      </c>
      <c s="86" t="s">
        <v>423</v>
      </c>
      <c s="86" t="s">
        <v>17</v>
      </c>
      <c s="331"/>
      <c s="307">
        <f>G1740</f>
        <v>950</v>
      </c>
      <c s="305">
        <f>H1740</f>
        <v>269.33999999999997</v>
      </c>
      <c s="305">
        <f>I1740</f>
        <v>1219.3399999999999</v>
      </c>
      <c s="351">
        <f>J1740</f>
        <v>0</v>
      </c>
      <c s="345">
        <f>K1740+K1735+K1736+K1737+K1738+K1739</f>
        <v>1219.3399999999999</v>
      </c>
      <c s="305">
        <f>L1740</f>
        <v>0</v>
      </c>
      <c s="305">
        <f t="shared" si="836" ref="M1734:S1734">M1740+M1735+M1736+M1737+M1738+M1739</f>
        <v>1219.3399999999999</v>
      </c>
      <c s="305">
        <f t="shared" si="836"/>
        <v>-285.43999999999994</v>
      </c>
      <c s="306">
        <f t="shared" si="836"/>
        <v>933.89999999999998</v>
      </c>
      <c s="305">
        <f t="shared" si="836"/>
        <v>0</v>
      </c>
      <c s="219">
        <f t="shared" si="836"/>
        <v>933.89999999999998</v>
      </c>
      <c s="305">
        <f t="shared" si="836"/>
        <v>0</v>
      </c>
      <c s="219">
        <f t="shared" si="836"/>
        <v>933.89999999999998</v>
      </c>
      <c s="31"/>
      <c s="40"/>
      <c s="40"/>
    </row>
    <row r="1735" spans="1:22" s="41" customFormat="1" ht="12.75">
      <c r="A1735" s="298" t="s">
        <v>689</v>
      </c>
      <c s="334">
        <v>801</v>
      </c>
      <c s="86" t="s">
        <v>421</v>
      </c>
      <c s="86" t="s">
        <v>423</v>
      </c>
      <c s="86" t="s">
        <v>17</v>
      </c>
      <c s="331" t="s">
        <v>690</v>
      </c>
      <c s="305">
        <v>0</v>
      </c>
      <c s="305">
        <v>0</v>
      </c>
      <c s="305">
        <f t="shared" si="837" ref="I1735:I1740">G1735+H1735</f>
        <v>0</v>
      </c>
      <c s="351">
        <v>0</v>
      </c>
      <c s="345">
        <f t="shared" si="838" ref="K1735:K1740">I1735+J1735</f>
        <v>0</v>
      </c>
      <c s="305">
        <v>0</v>
      </c>
      <c s="305">
        <f t="shared" si="839" ref="M1735:M1740">K1735+L1735</f>
        <v>0</v>
      </c>
      <c s="305">
        <v>911.39999999999998</v>
      </c>
      <c s="306">
        <f t="shared" si="840" ref="O1735:O1740">K1735+N1735</f>
        <v>911.39999999999998</v>
      </c>
      <c s="307">
        <v>0</v>
      </c>
      <c s="219">
        <f t="shared" si="841" ref="Q1735:Q1740">O1735+P1735</f>
        <v>911.39999999999998</v>
      </c>
      <c s="307">
        <v>0</v>
      </c>
      <c s="219">
        <f t="shared" si="842" ref="S1735:S1740">Q1735+R1735</f>
        <v>911.39999999999998</v>
      </c>
      <c s="31"/>
      <c s="40"/>
      <c s="40"/>
    </row>
    <row r="1736" spans="1:22" s="41" customFormat="1" ht="12.75">
      <c r="A1736" s="298" t="s">
        <v>691</v>
      </c>
      <c s="334">
        <v>801</v>
      </c>
      <c s="86" t="s">
        <v>421</v>
      </c>
      <c s="86" t="s">
        <v>423</v>
      </c>
      <c s="86" t="s">
        <v>17</v>
      </c>
      <c s="331" t="s">
        <v>692</v>
      </c>
      <c s="305">
        <v>0</v>
      </c>
      <c s="305">
        <v>0</v>
      </c>
      <c s="305">
        <f t="shared" si="837"/>
        <v>0</v>
      </c>
      <c s="351">
        <v>0</v>
      </c>
      <c s="345">
        <f t="shared" si="838"/>
        <v>0</v>
      </c>
      <c s="305">
        <v>0</v>
      </c>
      <c s="305">
        <f t="shared" si="839"/>
        <v>0</v>
      </c>
      <c s="305">
        <v>22.5</v>
      </c>
      <c s="306">
        <f t="shared" si="840"/>
        <v>22.5</v>
      </c>
      <c s="307">
        <v>0</v>
      </c>
      <c s="219">
        <f t="shared" si="841"/>
        <v>22.5</v>
      </c>
      <c s="307">
        <v>0</v>
      </c>
      <c s="219">
        <f t="shared" si="842"/>
        <v>22.5</v>
      </c>
      <c s="31"/>
      <c s="40"/>
      <c s="40"/>
    </row>
    <row r="1737" spans="1:22" s="41" customFormat="1" ht="25.5" hidden="1">
      <c r="A1737" s="298" t="s">
        <v>693</v>
      </c>
      <c s="334">
        <v>801</v>
      </c>
      <c s="86" t="s">
        <v>421</v>
      </c>
      <c s="86" t="s">
        <v>423</v>
      </c>
      <c s="86" t="s">
        <v>17</v>
      </c>
      <c s="331" t="s">
        <v>694</v>
      </c>
      <c s="305">
        <v>0</v>
      </c>
      <c s="305">
        <v>0</v>
      </c>
      <c s="305">
        <f t="shared" si="837"/>
        <v>0</v>
      </c>
      <c s="351">
        <v>0</v>
      </c>
      <c s="345">
        <f t="shared" si="838"/>
        <v>0</v>
      </c>
      <c s="305">
        <v>0</v>
      </c>
      <c s="305">
        <f t="shared" si="839"/>
        <v>0</v>
      </c>
      <c s="305">
        <v>0</v>
      </c>
      <c s="306">
        <f t="shared" si="840"/>
        <v>0</v>
      </c>
      <c s="307">
        <v>0</v>
      </c>
      <c s="219">
        <f t="shared" si="841"/>
        <v>0</v>
      </c>
      <c s="307">
        <v>0</v>
      </c>
      <c s="219">
        <f t="shared" si="842"/>
        <v>0</v>
      </c>
      <c s="31"/>
      <c s="40"/>
      <c s="40"/>
    </row>
    <row r="1738" spans="1:22" s="41" customFormat="1" ht="25.5" hidden="1">
      <c r="A1738" s="298" t="s">
        <v>695</v>
      </c>
      <c s="334">
        <v>801</v>
      </c>
      <c s="86" t="s">
        <v>421</v>
      </c>
      <c s="86" t="s">
        <v>423</v>
      </c>
      <c s="86" t="s">
        <v>17</v>
      </c>
      <c s="331" t="s">
        <v>696</v>
      </c>
      <c s="305">
        <v>0</v>
      </c>
      <c s="305">
        <v>0</v>
      </c>
      <c s="305">
        <f t="shared" si="837"/>
        <v>0</v>
      </c>
      <c s="351">
        <v>0</v>
      </c>
      <c s="345">
        <f t="shared" si="838"/>
        <v>0</v>
      </c>
      <c s="305">
        <v>0</v>
      </c>
      <c s="305">
        <f t="shared" si="839"/>
        <v>0</v>
      </c>
      <c s="305">
        <v>0</v>
      </c>
      <c s="306">
        <f t="shared" si="840"/>
        <v>0</v>
      </c>
      <c s="307">
        <v>0</v>
      </c>
      <c s="219">
        <f t="shared" si="841"/>
        <v>0</v>
      </c>
      <c s="307">
        <v>0</v>
      </c>
      <c s="219">
        <f t="shared" si="842"/>
        <v>0</v>
      </c>
      <c s="31"/>
      <c s="40"/>
      <c s="40"/>
    </row>
    <row r="1739" spans="1:22" s="41" customFormat="1" ht="25.5" hidden="1">
      <c r="A1739" s="298" t="s">
        <v>684</v>
      </c>
      <c s="334">
        <v>801</v>
      </c>
      <c s="86" t="s">
        <v>421</v>
      </c>
      <c s="86" t="s">
        <v>423</v>
      </c>
      <c s="86" t="s">
        <v>17</v>
      </c>
      <c s="331" t="s">
        <v>685</v>
      </c>
      <c s="305">
        <v>0</v>
      </c>
      <c s="305">
        <v>0</v>
      </c>
      <c s="305">
        <f t="shared" si="837"/>
        <v>0</v>
      </c>
      <c s="351">
        <v>0</v>
      </c>
      <c s="345">
        <f t="shared" si="838"/>
        <v>0</v>
      </c>
      <c s="305">
        <v>0</v>
      </c>
      <c s="305">
        <f t="shared" si="839"/>
        <v>0</v>
      </c>
      <c s="305">
        <v>0</v>
      </c>
      <c s="306">
        <f t="shared" si="840"/>
        <v>0</v>
      </c>
      <c s="307">
        <v>0</v>
      </c>
      <c s="219">
        <f t="shared" si="841"/>
        <v>0</v>
      </c>
      <c s="307">
        <v>0</v>
      </c>
      <c s="219">
        <f t="shared" si="842"/>
        <v>0</v>
      </c>
      <c s="31"/>
      <c s="40"/>
      <c s="40"/>
    </row>
    <row r="1740" spans="1:22" s="41" customFormat="1" ht="12.75" hidden="1">
      <c r="A1740" s="298" t="s">
        <v>645</v>
      </c>
      <c s="334">
        <v>801</v>
      </c>
      <c s="86" t="s">
        <v>421</v>
      </c>
      <c s="86" t="s">
        <v>423</v>
      </c>
      <c s="86" t="s">
        <v>17</v>
      </c>
      <c s="331" t="s">
        <v>646</v>
      </c>
      <c s="307">
        <v>950</v>
      </c>
      <c s="305">
        <v>269.33999999999997</v>
      </c>
      <c s="305">
        <f t="shared" si="837"/>
        <v>1219.3399999999999</v>
      </c>
      <c s="351">
        <v>0</v>
      </c>
      <c s="345">
        <f t="shared" si="838"/>
        <v>1219.3399999999999</v>
      </c>
      <c s="305">
        <v>0</v>
      </c>
      <c s="305">
        <f t="shared" si="839"/>
        <v>1219.3399999999999</v>
      </c>
      <c s="305">
        <v>-1219.3399999999999</v>
      </c>
      <c s="306">
        <f t="shared" si="840"/>
        <v>0</v>
      </c>
      <c s="307">
        <v>0</v>
      </c>
      <c s="219">
        <f t="shared" si="841"/>
        <v>0</v>
      </c>
      <c s="307">
        <v>0</v>
      </c>
      <c s="219">
        <f t="shared" si="842"/>
        <v>0</v>
      </c>
      <c s="31"/>
      <c s="40"/>
      <c s="40"/>
    </row>
    <row r="1741" spans="1:22" s="41" customFormat="1" ht="12.75">
      <c r="A1741" s="298" t="s">
        <v>616</v>
      </c>
      <c s="334">
        <v>801</v>
      </c>
      <c s="86" t="s">
        <v>421</v>
      </c>
      <c s="86" t="s">
        <v>423</v>
      </c>
      <c s="86" t="s">
        <v>617</v>
      </c>
      <c s="331"/>
      <c s="307" t="e">
        <f t="shared" si="843" ref="G1741:S1741">G1742</f>
        <v>#REF!</v>
      </c>
      <c s="305" t="e">
        <f t="shared" si="843"/>
        <v>#REF!</v>
      </c>
      <c s="305" t="e">
        <f t="shared" si="843"/>
        <v>#REF!</v>
      </c>
      <c s="351">
        <f t="shared" si="843"/>
        <v>0</v>
      </c>
      <c s="345">
        <f t="shared" si="843"/>
        <v>0</v>
      </c>
      <c s="305">
        <f t="shared" si="843"/>
        <v>0</v>
      </c>
      <c s="305">
        <f t="shared" si="843"/>
        <v>0</v>
      </c>
      <c s="305">
        <f t="shared" si="843"/>
        <v>3193.9000000000001</v>
      </c>
      <c s="305">
        <f t="shared" si="843"/>
        <v>3193.9000000000001</v>
      </c>
      <c s="305">
        <f t="shared" si="843"/>
        <v>0</v>
      </c>
      <c s="306">
        <f t="shared" si="843"/>
        <v>3193.9000000000001</v>
      </c>
      <c s="305">
        <f t="shared" si="843"/>
        <v>0</v>
      </c>
      <c s="306">
        <f t="shared" si="843"/>
        <v>3193.9000000000001</v>
      </c>
      <c s="31"/>
      <c s="40"/>
      <c s="40"/>
    </row>
    <row r="1742" spans="1:22" s="41" customFormat="1" ht="25.5">
      <c r="A1742" s="298" t="s">
        <v>106</v>
      </c>
      <c s="334">
        <v>801</v>
      </c>
      <c s="86" t="s">
        <v>421</v>
      </c>
      <c s="86" t="s">
        <v>423</v>
      </c>
      <c s="86" t="s">
        <v>1038</v>
      </c>
      <c s="331"/>
      <c s="307" t="e">
        <f>#REF!</f>
        <v>#REF!</v>
      </c>
      <c s="305" t="e">
        <f>#REF!</f>
        <v>#REF!</v>
      </c>
      <c s="305" t="e">
        <f>#REF!</f>
        <v>#REF!</v>
      </c>
      <c s="351">
        <f t="shared" si="844" ref="J1742:S1742">J1743</f>
        <v>0</v>
      </c>
      <c s="345">
        <f t="shared" si="844"/>
        <v>0</v>
      </c>
      <c s="305">
        <f t="shared" si="844"/>
        <v>0</v>
      </c>
      <c s="305">
        <f t="shared" si="844"/>
        <v>0</v>
      </c>
      <c s="305">
        <f t="shared" si="844"/>
        <v>3193.9000000000001</v>
      </c>
      <c s="305">
        <f t="shared" si="844"/>
        <v>3193.9000000000001</v>
      </c>
      <c s="305">
        <f t="shared" si="844"/>
        <v>0</v>
      </c>
      <c s="306">
        <f t="shared" si="844"/>
        <v>3193.9000000000001</v>
      </c>
      <c s="305">
        <f t="shared" si="844"/>
        <v>0</v>
      </c>
      <c s="306">
        <f t="shared" si="844"/>
        <v>3193.9000000000001</v>
      </c>
      <c s="31"/>
      <c s="40"/>
      <c s="40"/>
    </row>
    <row r="1743" spans="1:22" s="41" customFormat="1" ht="12.75">
      <c r="A1743" s="298" t="s">
        <v>107</v>
      </c>
      <c s="334">
        <v>801</v>
      </c>
      <c s="86" t="s">
        <v>421</v>
      </c>
      <c s="86" t="s">
        <v>423</v>
      </c>
      <c s="86" t="s">
        <v>1106</v>
      </c>
      <c s="331"/>
      <c s="305">
        <v>0</v>
      </c>
      <c s="305">
        <v>0</v>
      </c>
      <c s="305">
        <f>G1743+H1743</f>
        <v>0</v>
      </c>
      <c s="351">
        <v>0</v>
      </c>
      <c s="345">
        <f>K1744+K1745</f>
        <v>0</v>
      </c>
      <c s="305">
        <v>0</v>
      </c>
      <c s="305">
        <f t="shared" si="845" ref="M1743:S1743">M1744+M1745</f>
        <v>0</v>
      </c>
      <c s="305">
        <f t="shared" si="845"/>
        <v>3193.9000000000001</v>
      </c>
      <c s="305">
        <f t="shared" si="845"/>
        <v>3193.9000000000001</v>
      </c>
      <c s="305">
        <f t="shared" si="845"/>
        <v>0</v>
      </c>
      <c s="306">
        <f t="shared" si="845"/>
        <v>3193.9000000000001</v>
      </c>
      <c s="305">
        <f t="shared" si="845"/>
        <v>0</v>
      </c>
      <c s="306">
        <f t="shared" si="845"/>
        <v>3193.9000000000001</v>
      </c>
      <c s="31" t="s">
        <v>686</v>
      </c>
      <c r="V1743" s="40" t="s">
        <v>873</v>
      </c>
    </row>
    <row r="1744" spans="1:22" s="41" customFormat="1" ht="38.25">
      <c r="A1744" s="298" t="s">
        <v>109</v>
      </c>
      <c s="334">
        <v>801</v>
      </c>
      <c s="86" t="s">
        <v>421</v>
      </c>
      <c s="86" t="s">
        <v>423</v>
      </c>
      <c s="86" t="s">
        <v>1106</v>
      </c>
      <c s="331" t="s">
        <v>108</v>
      </c>
      <c s="305">
        <v>0</v>
      </c>
      <c s="305">
        <v>0</v>
      </c>
      <c s="305">
        <f>G1744+H1744</f>
        <v>0</v>
      </c>
      <c s="351">
        <v>0</v>
      </c>
      <c s="345">
        <f>I1744+J1744</f>
        <v>0</v>
      </c>
      <c s="305">
        <v>0</v>
      </c>
      <c s="305">
        <f>K1744+L1744</f>
        <v>0</v>
      </c>
      <c s="305">
        <v>3193.9000000000001</v>
      </c>
      <c s="306">
        <f>K1744+N1744</f>
        <v>3193.9000000000001</v>
      </c>
      <c s="307">
        <v>0</v>
      </c>
      <c s="306">
        <f>O1744+P1744</f>
        <v>3193.9000000000001</v>
      </c>
      <c s="307">
        <v>0</v>
      </c>
      <c s="306">
        <f>Q1744+R1744</f>
        <v>3193.9000000000001</v>
      </c>
      <c s="31"/>
      <c s="40"/>
      <c s="40"/>
    </row>
    <row r="1745" spans="1:22" s="41" customFormat="1" ht="38.25">
      <c r="A1745" s="298" t="s">
        <v>111</v>
      </c>
      <c s="334">
        <v>801</v>
      </c>
      <c s="86" t="s">
        <v>421</v>
      </c>
      <c s="86" t="s">
        <v>423</v>
      </c>
      <c s="86" t="s">
        <v>1106</v>
      </c>
      <c s="331" t="s">
        <v>110</v>
      </c>
      <c s="305">
        <v>0</v>
      </c>
      <c s="305">
        <v>0</v>
      </c>
      <c s="305">
        <f>G1745+H1745</f>
        <v>0</v>
      </c>
      <c s="351">
        <v>0</v>
      </c>
      <c s="345">
        <f>I1745+J1745</f>
        <v>0</v>
      </c>
      <c s="305">
        <v>0</v>
      </c>
      <c s="305">
        <f>K1745+L1745</f>
        <v>0</v>
      </c>
      <c s="305">
        <v>0</v>
      </c>
      <c s="306">
        <f>K1745+N1745</f>
        <v>0</v>
      </c>
      <c s="305">
        <v>0</v>
      </c>
      <c s="306">
        <f>O1745+P1745</f>
        <v>0</v>
      </c>
      <c s="305">
        <v>0</v>
      </c>
      <c s="306">
        <f>Q1745+R1745</f>
        <v>0</v>
      </c>
      <c s="31"/>
      <c s="40"/>
      <c s="40"/>
    </row>
    <row r="1746" spans="1:22" s="41" customFormat="1" ht="12.75">
      <c r="A1746" s="298" t="s">
        <v>643</v>
      </c>
      <c s="334">
        <v>801</v>
      </c>
      <c s="86" t="s">
        <v>421</v>
      </c>
      <c s="86" t="s">
        <v>423</v>
      </c>
      <c s="86" t="s">
        <v>644</v>
      </c>
      <c s="331"/>
      <c s="307">
        <f t="shared" si="846" ref="G1746:S1746">G1747</f>
        <v>0</v>
      </c>
      <c s="305">
        <f t="shared" si="846"/>
        <v>450</v>
      </c>
      <c s="305">
        <f t="shared" si="846"/>
        <v>450</v>
      </c>
      <c s="351">
        <f t="shared" si="846"/>
        <v>0</v>
      </c>
      <c s="345">
        <f t="shared" si="846"/>
        <v>450</v>
      </c>
      <c s="305">
        <f t="shared" si="846"/>
        <v>0</v>
      </c>
      <c s="305">
        <f t="shared" si="846"/>
        <v>450</v>
      </c>
      <c s="305">
        <f t="shared" si="846"/>
        <v>3832.1999999999998</v>
      </c>
      <c s="306">
        <f t="shared" si="846"/>
        <v>4282.1999999999998</v>
      </c>
      <c s="305">
        <f t="shared" si="846"/>
        <v>-3782.1999999999998</v>
      </c>
      <c s="306">
        <f t="shared" si="846"/>
        <v>500</v>
      </c>
      <c s="305">
        <f t="shared" si="846"/>
        <v>0</v>
      </c>
      <c s="306">
        <f t="shared" si="846"/>
        <v>500</v>
      </c>
      <c s="31"/>
      <c s="40"/>
      <c s="40"/>
    </row>
    <row r="1747" spans="1:22" s="41" customFormat="1" ht="25.5">
      <c r="A1747" s="298" t="s">
        <v>868</v>
      </c>
      <c s="334">
        <v>801</v>
      </c>
      <c s="86" t="s">
        <v>421</v>
      </c>
      <c s="86" t="s">
        <v>423</v>
      </c>
      <c s="86" t="s">
        <v>390</v>
      </c>
      <c s="331"/>
      <c s="307">
        <f>G1750</f>
        <v>0</v>
      </c>
      <c s="305">
        <f>H1750</f>
        <v>450</v>
      </c>
      <c s="305">
        <f>I1750</f>
        <v>450</v>
      </c>
      <c s="351">
        <f>J1750</f>
        <v>0</v>
      </c>
      <c s="345">
        <f>K1750+K1748+K1749</f>
        <v>450</v>
      </c>
      <c s="305">
        <f>L1750</f>
        <v>0</v>
      </c>
      <c s="305">
        <f t="shared" si="847" ref="M1747:S1747">M1750+M1748+M1749</f>
        <v>450</v>
      </c>
      <c s="305">
        <f t="shared" si="847"/>
        <v>3832.1999999999998</v>
      </c>
      <c s="305">
        <f t="shared" si="847"/>
        <v>4282.1999999999998</v>
      </c>
      <c s="305">
        <f t="shared" si="847"/>
        <v>-3782.1999999999998</v>
      </c>
      <c s="306">
        <f t="shared" si="847"/>
        <v>500</v>
      </c>
      <c s="305">
        <f t="shared" si="847"/>
        <v>0</v>
      </c>
      <c s="306">
        <f t="shared" si="847"/>
        <v>500</v>
      </c>
      <c s="31"/>
      <c s="40"/>
      <c s="40"/>
    </row>
    <row r="1748" spans="1:22" s="41" customFormat="1" ht="25.5">
      <c r="A1748" s="298" t="s">
        <v>684</v>
      </c>
      <c s="334">
        <v>801</v>
      </c>
      <c s="86" t="s">
        <v>421</v>
      </c>
      <c s="86" t="s">
        <v>423</v>
      </c>
      <c s="86" t="s">
        <v>390</v>
      </c>
      <c s="331" t="s">
        <v>685</v>
      </c>
      <c s="305">
        <v>0</v>
      </c>
      <c s="305">
        <v>0</v>
      </c>
      <c s="305">
        <f>G1748+H1748</f>
        <v>0</v>
      </c>
      <c s="351">
        <v>0</v>
      </c>
      <c s="345">
        <f>I1748+J1748</f>
        <v>0</v>
      </c>
      <c s="305">
        <v>0</v>
      </c>
      <c s="305">
        <f>K1748+L1748</f>
        <v>0</v>
      </c>
      <c s="305">
        <v>500</v>
      </c>
      <c s="306">
        <f>K1748+N1748</f>
        <v>500</v>
      </c>
      <c s="307">
        <v>0</v>
      </c>
      <c s="306">
        <f>O1748+P1748</f>
        <v>500</v>
      </c>
      <c s="307">
        <v>0</v>
      </c>
      <c s="306">
        <f>Q1748+R1748</f>
        <v>500</v>
      </c>
      <c s="31"/>
      <c s="40"/>
      <c s="40"/>
    </row>
    <row r="1749" spans="1:22" s="41" customFormat="1" ht="38.25">
      <c r="A1749" s="298" t="s">
        <v>111</v>
      </c>
      <c s="334">
        <v>801</v>
      </c>
      <c s="86" t="s">
        <v>421</v>
      </c>
      <c s="86" t="s">
        <v>423</v>
      </c>
      <c s="86" t="s">
        <v>390</v>
      </c>
      <c s="331" t="s">
        <v>110</v>
      </c>
      <c s="305">
        <v>0</v>
      </c>
      <c s="305">
        <v>0</v>
      </c>
      <c s="305">
        <f>G1749+H1749</f>
        <v>0</v>
      </c>
      <c s="351">
        <v>0</v>
      </c>
      <c s="345">
        <f>I1749+J1749</f>
        <v>0</v>
      </c>
      <c s="305">
        <v>0</v>
      </c>
      <c s="305">
        <f>K1749+L1749</f>
        <v>0</v>
      </c>
      <c s="305">
        <f>512.4+475.6+1524.1+1026.5+243.6</f>
        <v>3782.1999999999998</v>
      </c>
      <c s="306">
        <f>K1749+N1749</f>
        <v>3782.1999999999998</v>
      </c>
      <c s="307">
        <v>-3782.1999999999998</v>
      </c>
      <c s="306">
        <f>O1749+P1749</f>
        <v>0</v>
      </c>
      <c s="307">
        <v>0</v>
      </c>
      <c s="306">
        <f>Q1749+R1749</f>
        <v>0</v>
      </c>
      <c s="31" t="s">
        <v>583</v>
      </c>
      <c s="40"/>
      <c s="40"/>
    </row>
    <row r="1750" spans="1:22" s="41" customFormat="1" ht="12.75" hidden="1">
      <c r="A1750" s="298" t="s">
        <v>645</v>
      </c>
      <c s="334">
        <v>801</v>
      </c>
      <c s="86" t="s">
        <v>421</v>
      </c>
      <c s="86" t="s">
        <v>423</v>
      </c>
      <c s="86" t="s">
        <v>390</v>
      </c>
      <c s="331" t="s">
        <v>646</v>
      </c>
      <c s="307">
        <v>0</v>
      </c>
      <c s="305">
        <v>450</v>
      </c>
      <c s="305">
        <f>G1750+H1750</f>
        <v>450</v>
      </c>
      <c s="351">
        <v>0</v>
      </c>
      <c s="345">
        <f>I1750+J1750</f>
        <v>450</v>
      </c>
      <c s="305">
        <v>0</v>
      </c>
      <c s="305">
        <f>K1750+L1750</f>
        <v>450</v>
      </c>
      <c s="305">
        <v>-450</v>
      </c>
      <c s="306">
        <f>K1750+N1750</f>
        <v>0</v>
      </c>
      <c s="307">
        <v>0</v>
      </c>
      <c s="306">
        <f>O1750+P1750</f>
        <v>0</v>
      </c>
      <c s="307">
        <v>0</v>
      </c>
      <c s="306">
        <f>Q1750+R1750</f>
        <v>0</v>
      </c>
      <c s="31"/>
      <c s="40"/>
      <c s="40"/>
    </row>
    <row r="1751" spans="1:22" s="41" customFormat="1" ht="12.75">
      <c r="A1751" s="332" t="s">
        <v>442</v>
      </c>
      <c s="329" t="s">
        <v>1046</v>
      </c>
      <c s="329" t="s">
        <v>421</v>
      </c>
      <c s="329" t="s">
        <v>437</v>
      </c>
      <c s="329"/>
      <c s="333"/>
      <c s="307">
        <f>G1752</f>
        <v>0</v>
      </c>
      <c s="307">
        <f>H1752</f>
        <v>0</v>
      </c>
      <c s="307">
        <f>I1752</f>
        <v>0</v>
      </c>
      <c s="318">
        <f>J1752</f>
        <v>0</v>
      </c>
      <c s="345">
        <f>K1752+K1769</f>
        <v>0</v>
      </c>
      <c s="307">
        <f>L1752</f>
        <v>0</v>
      </c>
      <c s="307">
        <f t="shared" si="848" ref="M1751:S1751">M1752+M1769</f>
        <v>0</v>
      </c>
      <c s="307">
        <f t="shared" si="848"/>
        <v>1377</v>
      </c>
      <c s="307">
        <f t="shared" si="848"/>
        <v>1377</v>
      </c>
      <c s="307">
        <f t="shared" si="848"/>
        <v>-300</v>
      </c>
      <c s="309">
        <f t="shared" si="848"/>
        <v>1077</v>
      </c>
      <c s="307">
        <f t="shared" si="848"/>
        <v>0</v>
      </c>
      <c s="309">
        <f t="shared" si="848"/>
        <v>1077</v>
      </c>
      <c s="31"/>
      <c s="40"/>
      <c s="40"/>
    </row>
    <row r="1752" spans="1:22" s="41" customFormat="1" ht="12.75">
      <c r="A1752" s="298" t="s">
        <v>234</v>
      </c>
      <c s="334">
        <v>801</v>
      </c>
      <c s="86" t="s">
        <v>421</v>
      </c>
      <c s="86" t="s">
        <v>437</v>
      </c>
      <c s="330" t="s">
        <v>235</v>
      </c>
      <c s="331"/>
      <c s="307">
        <f t="shared" si="849" ref="G1752:S1752">G1753</f>
        <v>0</v>
      </c>
      <c s="305">
        <f t="shared" si="849"/>
        <v>0</v>
      </c>
      <c s="305">
        <f t="shared" si="849"/>
        <v>0</v>
      </c>
      <c s="351">
        <f t="shared" si="849"/>
        <v>0</v>
      </c>
      <c s="345">
        <f t="shared" si="849"/>
        <v>0</v>
      </c>
      <c s="305">
        <f t="shared" si="849"/>
        <v>0</v>
      </c>
      <c s="305">
        <f t="shared" si="849"/>
        <v>0</v>
      </c>
      <c s="305">
        <f t="shared" si="849"/>
        <v>977</v>
      </c>
      <c s="306">
        <f t="shared" si="849"/>
        <v>977</v>
      </c>
      <c s="305">
        <f t="shared" si="849"/>
        <v>0</v>
      </c>
      <c s="306">
        <f t="shared" si="849"/>
        <v>977</v>
      </c>
      <c s="305">
        <f t="shared" si="849"/>
        <v>0</v>
      </c>
      <c s="306">
        <f t="shared" si="849"/>
        <v>977</v>
      </c>
      <c s="31"/>
      <c s="40"/>
      <c s="40"/>
    </row>
    <row r="1753" spans="1:22" s="41" customFormat="1" ht="25.5">
      <c r="A1753" s="298" t="s">
        <v>785</v>
      </c>
      <c s="334">
        <v>801</v>
      </c>
      <c s="86" t="s">
        <v>421</v>
      </c>
      <c s="86" t="s">
        <v>437</v>
      </c>
      <c s="330" t="s">
        <v>907</v>
      </c>
      <c s="331"/>
      <c s="305">
        <f t="shared" si="850" ref="G1753:O1753">G1760+G1761+G1762+G1763+G1764+G1765+G1766+G1767+G1768</f>
        <v>0</v>
      </c>
      <c s="305">
        <f t="shared" si="850"/>
        <v>0</v>
      </c>
      <c s="305">
        <f t="shared" si="850"/>
        <v>0</v>
      </c>
      <c s="351">
        <f t="shared" si="850"/>
        <v>0</v>
      </c>
      <c s="345">
        <f t="shared" si="850"/>
        <v>0</v>
      </c>
      <c s="305">
        <f>L1760+L1761+L1762+L1763+L1764+L1765+L1766+L1767+L1768</f>
        <v>0</v>
      </c>
      <c s="305">
        <f>M1760+M1761+M1762+M1763+M1764+M1765+M1766+M1767+M1768</f>
        <v>0</v>
      </c>
      <c s="305">
        <f t="shared" si="850"/>
        <v>977</v>
      </c>
      <c s="306">
        <f t="shared" si="850"/>
        <v>977</v>
      </c>
      <c s="305">
        <f>P1760+P1761+P1762+P1763+P1764+P1765+P1766+P1767+P1768</f>
        <v>0</v>
      </c>
      <c s="306">
        <f>Q1760+Q1761+Q1762+Q1763+Q1764+Q1765+Q1766+Q1767+Q1768</f>
        <v>977</v>
      </c>
      <c s="305">
        <f>R1760+R1761+R1762+R1763+R1764+R1765+R1766+R1767+R1768</f>
        <v>0</v>
      </c>
      <c s="306">
        <f>S1760+S1761+S1762+S1763+S1764+S1765+S1766+S1767+S1768</f>
        <v>977</v>
      </c>
      <c s="31"/>
      <c s="40"/>
      <c s="40"/>
    </row>
    <row r="1754" spans="1:22" s="41" customFormat="1" ht="25.5" hidden="1">
      <c r="A1754" s="298" t="s">
        <v>786</v>
      </c>
      <c s="334">
        <v>801</v>
      </c>
      <c s="86" t="s">
        <v>421</v>
      </c>
      <c s="86" t="s">
        <v>437</v>
      </c>
      <c s="330" t="s">
        <v>907</v>
      </c>
      <c s="331"/>
      <c s="307">
        <f t="shared" si="851" ref="G1754:S1755">G1755</f>
        <v>0</v>
      </c>
      <c s="305">
        <f t="shared" si="851"/>
        <v>0</v>
      </c>
      <c s="305">
        <f t="shared" si="851"/>
        <v>0</v>
      </c>
      <c s="351">
        <f t="shared" si="851"/>
        <v>0</v>
      </c>
      <c s="345">
        <f t="shared" si="851"/>
        <v>0</v>
      </c>
      <c s="305">
        <f t="shared" si="851"/>
        <v>0</v>
      </c>
      <c s="305">
        <f t="shared" si="851"/>
        <v>0</v>
      </c>
      <c s="305">
        <f t="shared" si="851"/>
        <v>0</v>
      </c>
      <c s="306">
        <f t="shared" si="851"/>
        <v>0</v>
      </c>
      <c s="305">
        <f t="shared" si="851"/>
        <v>0</v>
      </c>
      <c s="306">
        <f t="shared" si="851"/>
        <v>0</v>
      </c>
      <c s="305">
        <f t="shared" si="851"/>
        <v>0</v>
      </c>
      <c s="306">
        <f t="shared" si="851"/>
        <v>0</v>
      </c>
      <c s="31"/>
      <c s="40"/>
      <c s="40"/>
    </row>
    <row r="1755" spans="1:22" s="41" customFormat="1" ht="12.75" hidden="1">
      <c r="A1755" s="298" t="s">
        <v>787</v>
      </c>
      <c s="334">
        <v>801</v>
      </c>
      <c s="86" t="s">
        <v>421</v>
      </c>
      <c s="86" t="s">
        <v>437</v>
      </c>
      <c s="330" t="s">
        <v>907</v>
      </c>
      <c s="331"/>
      <c s="307">
        <f t="shared" si="851"/>
        <v>0</v>
      </c>
      <c s="305">
        <f t="shared" si="851"/>
        <v>0</v>
      </c>
      <c s="305">
        <f t="shared" si="851"/>
        <v>0</v>
      </c>
      <c s="351">
        <f t="shared" si="851"/>
        <v>0</v>
      </c>
      <c s="345">
        <f t="shared" si="851"/>
        <v>0</v>
      </c>
      <c s="305">
        <f t="shared" si="851"/>
        <v>0</v>
      </c>
      <c s="305">
        <f t="shared" si="851"/>
        <v>0</v>
      </c>
      <c s="305">
        <f t="shared" si="851"/>
        <v>0</v>
      </c>
      <c s="306">
        <f t="shared" si="851"/>
        <v>0</v>
      </c>
      <c s="305">
        <f t="shared" si="851"/>
        <v>0</v>
      </c>
      <c s="306">
        <f t="shared" si="851"/>
        <v>0</v>
      </c>
      <c s="305">
        <f t="shared" si="851"/>
        <v>0</v>
      </c>
      <c s="306">
        <f t="shared" si="851"/>
        <v>0</v>
      </c>
      <c s="31"/>
      <c s="40"/>
      <c s="40"/>
    </row>
    <row r="1756" spans="1:22" s="41" customFormat="1" ht="12.75" hidden="1">
      <c r="A1756" s="298" t="s">
        <v>645</v>
      </c>
      <c s="334">
        <v>801</v>
      </c>
      <c s="86" t="s">
        <v>421</v>
      </c>
      <c s="86" t="s">
        <v>437</v>
      </c>
      <c s="330" t="s">
        <v>907</v>
      </c>
      <c s="331" t="s">
        <v>646</v>
      </c>
      <c s="307">
        <v>0</v>
      </c>
      <c s="305"/>
      <c s="305">
        <f>G1756+H1756</f>
        <v>0</v>
      </c>
      <c s="351"/>
      <c s="345">
        <f>I1756+J1756</f>
        <v>0</v>
      </c>
      <c s="305"/>
      <c s="305">
        <f>K1756+L1756</f>
        <v>0</v>
      </c>
      <c s="305"/>
      <c s="306">
        <f>K1756+N1756</f>
        <v>0</v>
      </c>
      <c s="305"/>
      <c s="306">
        <f>M1756+P1756</f>
        <v>0</v>
      </c>
      <c s="305"/>
      <c s="306">
        <f>O1756+R1756</f>
        <v>0</v>
      </c>
      <c s="31"/>
      <c s="40"/>
      <c s="40"/>
    </row>
    <row r="1757" spans="1:22" s="41" customFormat="1" ht="12.75" hidden="1">
      <c r="A1757" s="298" t="s">
        <v>28</v>
      </c>
      <c s="334">
        <v>801</v>
      </c>
      <c s="86" t="s">
        <v>421</v>
      </c>
      <c s="86" t="s">
        <v>437</v>
      </c>
      <c s="330" t="s">
        <v>907</v>
      </c>
      <c s="331"/>
      <c s="307">
        <f t="shared" si="852" ref="G1757:S1758">G1758</f>
        <v>0</v>
      </c>
      <c s="305">
        <f t="shared" si="852"/>
        <v>0</v>
      </c>
      <c s="305">
        <f t="shared" si="852"/>
        <v>0</v>
      </c>
      <c s="351">
        <f t="shared" si="852"/>
        <v>0</v>
      </c>
      <c s="345">
        <f t="shared" si="852"/>
        <v>0</v>
      </c>
      <c s="305">
        <f t="shared" si="852"/>
        <v>0</v>
      </c>
      <c s="305">
        <f t="shared" si="852"/>
        <v>0</v>
      </c>
      <c s="305">
        <f t="shared" si="852"/>
        <v>0</v>
      </c>
      <c s="306">
        <f t="shared" si="852"/>
        <v>0</v>
      </c>
      <c s="305">
        <f t="shared" si="852"/>
        <v>0</v>
      </c>
      <c s="306">
        <f t="shared" si="852"/>
        <v>0</v>
      </c>
      <c s="305">
        <f t="shared" si="852"/>
        <v>0</v>
      </c>
      <c s="306">
        <f t="shared" si="852"/>
        <v>0</v>
      </c>
      <c s="31"/>
      <c s="40"/>
      <c s="40"/>
    </row>
    <row r="1758" spans="1:22" s="41" customFormat="1" ht="25.5" hidden="1">
      <c r="A1758" s="298" t="s">
        <v>29</v>
      </c>
      <c s="334">
        <v>801</v>
      </c>
      <c s="86" t="s">
        <v>421</v>
      </c>
      <c s="86" t="s">
        <v>437</v>
      </c>
      <c s="330" t="s">
        <v>907</v>
      </c>
      <c s="331"/>
      <c s="307">
        <f t="shared" si="852"/>
        <v>0</v>
      </c>
      <c s="305">
        <f t="shared" si="852"/>
        <v>0</v>
      </c>
      <c s="305">
        <f t="shared" si="852"/>
        <v>0</v>
      </c>
      <c s="351">
        <f t="shared" si="852"/>
        <v>0</v>
      </c>
      <c s="345">
        <f t="shared" si="852"/>
        <v>0</v>
      </c>
      <c s="305">
        <f t="shared" si="852"/>
        <v>0</v>
      </c>
      <c s="305">
        <f t="shared" si="852"/>
        <v>0</v>
      </c>
      <c s="305">
        <f t="shared" si="852"/>
        <v>0</v>
      </c>
      <c s="306">
        <f t="shared" si="852"/>
        <v>0</v>
      </c>
      <c s="305">
        <f t="shared" si="852"/>
        <v>0</v>
      </c>
      <c s="306">
        <f t="shared" si="852"/>
        <v>0</v>
      </c>
      <c s="305">
        <f t="shared" si="852"/>
        <v>0</v>
      </c>
      <c s="306">
        <f t="shared" si="852"/>
        <v>0</v>
      </c>
      <c s="31"/>
      <c s="40"/>
      <c s="40"/>
    </row>
    <row r="1759" spans="1:22" s="41" customFormat="1" ht="12.75" hidden="1">
      <c r="A1759" s="298" t="s">
        <v>705</v>
      </c>
      <c s="334">
        <v>801</v>
      </c>
      <c s="86" t="s">
        <v>421</v>
      </c>
      <c s="86" t="s">
        <v>437</v>
      </c>
      <c s="330" t="s">
        <v>907</v>
      </c>
      <c s="331" t="s">
        <v>706</v>
      </c>
      <c s="307">
        <v>0</v>
      </c>
      <c s="305"/>
      <c s="305">
        <f t="shared" si="853" ref="I1759:I1768">G1759+H1759</f>
        <v>0</v>
      </c>
      <c s="351"/>
      <c s="345">
        <f>I1759+J1759</f>
        <v>0</v>
      </c>
      <c s="305"/>
      <c s="305">
        <f>K1759+L1759</f>
        <v>0</v>
      </c>
      <c s="305"/>
      <c s="306">
        <f t="shared" si="854" ref="O1759:O1768">K1759+N1759</f>
        <v>0</v>
      </c>
      <c s="305"/>
      <c s="306">
        <f t="shared" si="855" ref="Q1759:Q1768">M1759+P1759</f>
        <v>0</v>
      </c>
      <c s="305"/>
      <c s="306">
        <f t="shared" si="856" ref="S1759:S1764">O1759+R1759</f>
        <v>0</v>
      </c>
      <c s="31"/>
      <c s="40"/>
      <c s="40"/>
    </row>
    <row r="1760" spans="1:22" s="41" customFormat="1" ht="12.75" hidden="1">
      <c r="A1760" s="298" t="s">
        <v>689</v>
      </c>
      <c s="334">
        <v>801</v>
      </c>
      <c s="86" t="s">
        <v>421</v>
      </c>
      <c s="86" t="s">
        <v>437</v>
      </c>
      <c s="330" t="s">
        <v>907</v>
      </c>
      <c s="331" t="s">
        <v>690</v>
      </c>
      <c s="305">
        <v>0</v>
      </c>
      <c s="305">
        <v>0</v>
      </c>
      <c s="305">
        <f t="shared" si="853"/>
        <v>0</v>
      </c>
      <c s="351">
        <v>0</v>
      </c>
      <c s="345">
        <f t="shared" si="857" ref="K1760:K1765">I1760+J1760</f>
        <v>0</v>
      </c>
      <c s="305">
        <v>0</v>
      </c>
      <c s="305">
        <f t="shared" si="858" ref="M1760:M1765">K1760+L1760</f>
        <v>0</v>
      </c>
      <c s="305">
        <v>0</v>
      </c>
      <c s="306">
        <f t="shared" si="854"/>
        <v>0</v>
      </c>
      <c s="305">
        <v>0</v>
      </c>
      <c s="306">
        <f t="shared" si="855"/>
        <v>0</v>
      </c>
      <c s="305">
        <v>0</v>
      </c>
      <c s="306">
        <f t="shared" si="856"/>
        <v>0</v>
      </c>
      <c s="31"/>
      <c s="40"/>
      <c s="40"/>
    </row>
    <row r="1761" spans="1:22" s="41" customFormat="1" ht="12.75" hidden="1">
      <c r="A1761" s="298" t="s">
        <v>691</v>
      </c>
      <c s="334">
        <v>801</v>
      </c>
      <c s="86" t="s">
        <v>421</v>
      </c>
      <c s="86" t="s">
        <v>437</v>
      </c>
      <c s="330" t="s">
        <v>907</v>
      </c>
      <c s="331" t="s">
        <v>692</v>
      </c>
      <c s="305">
        <v>0</v>
      </c>
      <c s="305">
        <v>0</v>
      </c>
      <c s="305">
        <f t="shared" si="853"/>
        <v>0</v>
      </c>
      <c s="351">
        <v>0</v>
      </c>
      <c s="345">
        <f t="shared" si="857"/>
        <v>0</v>
      </c>
      <c s="305">
        <v>0</v>
      </c>
      <c s="305">
        <f t="shared" si="858"/>
        <v>0</v>
      </c>
      <c s="305">
        <v>0</v>
      </c>
      <c s="306">
        <f t="shared" si="854"/>
        <v>0</v>
      </c>
      <c s="305">
        <v>0</v>
      </c>
      <c s="306">
        <f t="shared" si="855"/>
        <v>0</v>
      </c>
      <c s="305">
        <v>0</v>
      </c>
      <c s="306">
        <f t="shared" si="856"/>
        <v>0</v>
      </c>
      <c s="31"/>
      <c s="40"/>
      <c s="40"/>
    </row>
    <row r="1762" spans="1:22" s="41" customFormat="1" ht="25.5" hidden="1">
      <c r="A1762" s="298" t="s">
        <v>693</v>
      </c>
      <c s="334">
        <v>801</v>
      </c>
      <c s="86" t="s">
        <v>421</v>
      </c>
      <c s="86" t="s">
        <v>437</v>
      </c>
      <c s="330" t="s">
        <v>907</v>
      </c>
      <c s="331" t="s">
        <v>694</v>
      </c>
      <c s="305">
        <v>0</v>
      </c>
      <c s="305">
        <v>0</v>
      </c>
      <c s="305">
        <f t="shared" si="853"/>
        <v>0</v>
      </c>
      <c s="351">
        <v>0</v>
      </c>
      <c s="345">
        <f t="shared" si="857"/>
        <v>0</v>
      </c>
      <c s="305">
        <v>0</v>
      </c>
      <c s="305">
        <f t="shared" si="858"/>
        <v>0</v>
      </c>
      <c s="305">
        <v>0</v>
      </c>
      <c s="306">
        <f t="shared" si="854"/>
        <v>0</v>
      </c>
      <c s="305">
        <v>0</v>
      </c>
      <c s="306">
        <f t="shared" si="855"/>
        <v>0</v>
      </c>
      <c s="305">
        <v>0</v>
      </c>
      <c s="306">
        <f t="shared" si="856"/>
        <v>0</v>
      </c>
      <c s="31"/>
      <c s="40"/>
      <c s="40"/>
    </row>
    <row r="1763" spans="1:22" s="41" customFormat="1" ht="25.5" hidden="1">
      <c r="A1763" s="298" t="s">
        <v>695</v>
      </c>
      <c s="334">
        <v>801</v>
      </c>
      <c s="86" t="s">
        <v>421</v>
      </c>
      <c s="86" t="s">
        <v>437</v>
      </c>
      <c s="330" t="s">
        <v>907</v>
      </c>
      <c s="331" t="s">
        <v>696</v>
      </c>
      <c s="305">
        <v>0</v>
      </c>
      <c s="305">
        <v>0</v>
      </c>
      <c s="305">
        <f t="shared" si="853"/>
        <v>0</v>
      </c>
      <c s="351">
        <v>0</v>
      </c>
      <c s="345">
        <f t="shared" si="857"/>
        <v>0</v>
      </c>
      <c s="305">
        <v>0</v>
      </c>
      <c s="305">
        <f t="shared" si="858"/>
        <v>0</v>
      </c>
      <c s="305">
        <v>0</v>
      </c>
      <c s="306">
        <f t="shared" si="854"/>
        <v>0</v>
      </c>
      <c s="305">
        <v>0</v>
      </c>
      <c s="306">
        <f t="shared" si="855"/>
        <v>0</v>
      </c>
      <c s="305">
        <v>0</v>
      </c>
      <c s="306">
        <f t="shared" si="856"/>
        <v>0</v>
      </c>
      <c s="31"/>
      <c s="40"/>
      <c s="40"/>
    </row>
    <row r="1764" spans="1:22" s="41" customFormat="1" ht="25.5" hidden="1">
      <c r="A1764" s="298" t="s">
        <v>684</v>
      </c>
      <c s="334">
        <v>801</v>
      </c>
      <c s="86" t="s">
        <v>421</v>
      </c>
      <c s="86" t="s">
        <v>437</v>
      </c>
      <c s="330" t="s">
        <v>907</v>
      </c>
      <c s="331" t="s">
        <v>685</v>
      </c>
      <c s="305">
        <v>0</v>
      </c>
      <c s="305">
        <v>0</v>
      </c>
      <c s="305">
        <f t="shared" si="853"/>
        <v>0</v>
      </c>
      <c s="351">
        <v>0</v>
      </c>
      <c s="345">
        <f t="shared" si="857"/>
        <v>0</v>
      </c>
      <c s="305">
        <v>0</v>
      </c>
      <c s="305">
        <f t="shared" si="858"/>
        <v>0</v>
      </c>
      <c s="305">
        <v>0</v>
      </c>
      <c s="306">
        <f t="shared" si="854"/>
        <v>0</v>
      </c>
      <c s="305">
        <v>0</v>
      </c>
      <c s="306">
        <f t="shared" si="855"/>
        <v>0</v>
      </c>
      <c s="305">
        <v>0</v>
      </c>
      <c s="306">
        <f t="shared" si="856"/>
        <v>0</v>
      </c>
      <c s="31"/>
      <c s="40"/>
      <c s="40"/>
    </row>
    <row r="1765" spans="1:22" s="41" customFormat="1" ht="38.25">
      <c r="A1765" s="298" t="s">
        <v>665</v>
      </c>
      <c s="334">
        <v>801</v>
      </c>
      <c s="86" t="s">
        <v>421</v>
      </c>
      <c s="86" t="s">
        <v>437</v>
      </c>
      <c s="330" t="s">
        <v>907</v>
      </c>
      <c s="331" t="s">
        <v>666</v>
      </c>
      <c s="307">
        <v>0</v>
      </c>
      <c s="307">
        <v>0</v>
      </c>
      <c s="305">
        <f t="shared" si="853"/>
        <v>0</v>
      </c>
      <c s="351">
        <v>0</v>
      </c>
      <c s="345">
        <f t="shared" si="857"/>
        <v>0</v>
      </c>
      <c s="305">
        <v>0</v>
      </c>
      <c s="305">
        <f t="shared" si="858"/>
        <v>0</v>
      </c>
      <c s="305">
        <v>977</v>
      </c>
      <c s="306">
        <f t="shared" si="854"/>
        <v>977</v>
      </c>
      <c s="307">
        <v>0</v>
      </c>
      <c s="306">
        <f>O1765+P1765</f>
        <v>977</v>
      </c>
      <c s="307">
        <v>0</v>
      </c>
      <c s="306">
        <f>Q1765+R1765</f>
        <v>977</v>
      </c>
      <c s="31"/>
      <c s="40"/>
      <c s="40"/>
    </row>
    <row r="1766" spans="1:22" s="41" customFormat="1" ht="12.75" hidden="1">
      <c r="A1766" s="298" t="s">
        <v>667</v>
      </c>
      <c s="334">
        <v>801</v>
      </c>
      <c s="86" t="s">
        <v>421</v>
      </c>
      <c s="86" t="s">
        <v>437</v>
      </c>
      <c s="330" t="s">
        <v>907</v>
      </c>
      <c s="331" t="s">
        <v>668</v>
      </c>
      <c s="307">
        <v>0</v>
      </c>
      <c s="307">
        <v>0</v>
      </c>
      <c s="305">
        <f t="shared" si="853"/>
        <v>0</v>
      </c>
      <c s="351">
        <v>0</v>
      </c>
      <c s="345">
        <f>I1766+J1766</f>
        <v>0</v>
      </c>
      <c s="305">
        <v>0</v>
      </c>
      <c s="305">
        <f>K1766+L1766</f>
        <v>0</v>
      </c>
      <c s="307">
        <v>0</v>
      </c>
      <c s="306">
        <f t="shared" si="854"/>
        <v>0</v>
      </c>
      <c s="307">
        <v>0</v>
      </c>
      <c s="306">
        <f t="shared" si="855"/>
        <v>0</v>
      </c>
      <c s="307">
        <v>0</v>
      </c>
      <c s="306">
        <f>O1766+R1766</f>
        <v>0</v>
      </c>
      <c s="31"/>
      <c s="40"/>
      <c s="40"/>
    </row>
    <row r="1767" spans="1:22" s="41" customFormat="1" ht="12.75" hidden="1">
      <c r="A1767" s="298" t="s">
        <v>697</v>
      </c>
      <c s="334">
        <v>801</v>
      </c>
      <c s="86" t="s">
        <v>421</v>
      </c>
      <c s="86" t="s">
        <v>437</v>
      </c>
      <c s="330" t="s">
        <v>907</v>
      </c>
      <c s="331" t="s">
        <v>698</v>
      </c>
      <c s="305">
        <v>0</v>
      </c>
      <c s="305">
        <v>0</v>
      </c>
      <c s="305">
        <f t="shared" si="853"/>
        <v>0</v>
      </c>
      <c s="351">
        <v>0</v>
      </c>
      <c s="345">
        <f>I1767+J1767</f>
        <v>0</v>
      </c>
      <c s="305">
        <v>0</v>
      </c>
      <c s="305">
        <f>K1767+L1767</f>
        <v>0</v>
      </c>
      <c s="305">
        <v>0</v>
      </c>
      <c s="306">
        <f t="shared" si="854"/>
        <v>0</v>
      </c>
      <c s="305">
        <v>0</v>
      </c>
      <c s="306">
        <f t="shared" si="855"/>
        <v>0</v>
      </c>
      <c s="305">
        <v>0</v>
      </c>
      <c s="306">
        <f>O1767+R1767</f>
        <v>0</v>
      </c>
      <c s="31"/>
      <c s="40"/>
      <c s="40"/>
    </row>
    <row r="1768" spans="1:22" s="41" customFormat="1" ht="12.75" hidden="1">
      <c r="A1768" s="298" t="s">
        <v>699</v>
      </c>
      <c s="334">
        <v>801</v>
      </c>
      <c s="86" t="s">
        <v>421</v>
      </c>
      <c s="86" t="s">
        <v>437</v>
      </c>
      <c s="330" t="s">
        <v>907</v>
      </c>
      <c s="331" t="s">
        <v>700</v>
      </c>
      <c s="305">
        <v>0</v>
      </c>
      <c s="305">
        <v>0</v>
      </c>
      <c s="305">
        <f t="shared" si="853"/>
        <v>0</v>
      </c>
      <c s="351">
        <v>0</v>
      </c>
      <c s="345">
        <f>I1768+J1768</f>
        <v>0</v>
      </c>
      <c s="305">
        <v>0</v>
      </c>
      <c s="305">
        <f>K1768+L1768</f>
        <v>0</v>
      </c>
      <c s="305">
        <v>0</v>
      </c>
      <c s="306">
        <f t="shared" si="854"/>
        <v>0</v>
      </c>
      <c s="305">
        <v>0</v>
      </c>
      <c s="306">
        <f t="shared" si="855"/>
        <v>0</v>
      </c>
      <c s="305">
        <v>0</v>
      </c>
      <c s="306">
        <f>O1768+R1768</f>
        <v>0</v>
      </c>
      <c s="31"/>
      <c s="40"/>
      <c s="40"/>
    </row>
    <row r="1769" spans="1:22" s="41" customFormat="1" ht="12.75">
      <c r="A1769" s="298" t="s">
        <v>643</v>
      </c>
      <c s="334">
        <v>801</v>
      </c>
      <c s="86" t="s">
        <v>421</v>
      </c>
      <c s="86" t="s">
        <v>437</v>
      </c>
      <c s="86" t="s">
        <v>644</v>
      </c>
      <c s="331"/>
      <c s="307">
        <f>G1770</f>
        <v>1100</v>
      </c>
      <c s="305">
        <f>H1770</f>
        <v>792.20000000000005</v>
      </c>
      <c s="305">
        <f>I1770</f>
        <v>1892.2</v>
      </c>
      <c s="351">
        <f>J1770</f>
        <v>0</v>
      </c>
      <c s="345">
        <f t="shared" si="859" ref="K1769:S1770">K1770</f>
        <v>0</v>
      </c>
      <c s="305">
        <f>L1770</f>
        <v>0</v>
      </c>
      <c s="305">
        <f t="shared" si="859"/>
        <v>0</v>
      </c>
      <c s="305">
        <f t="shared" si="859"/>
        <v>400</v>
      </c>
      <c s="305">
        <f t="shared" si="859"/>
        <v>400</v>
      </c>
      <c s="305">
        <f t="shared" si="859"/>
        <v>-300</v>
      </c>
      <c s="306">
        <f t="shared" si="859"/>
        <v>100</v>
      </c>
      <c s="305">
        <f t="shared" si="859"/>
        <v>0</v>
      </c>
      <c s="306">
        <f t="shared" si="859"/>
        <v>100</v>
      </c>
      <c s="31"/>
      <c s="40"/>
      <c s="40"/>
    </row>
    <row r="1770" spans="1:22" s="41" customFormat="1" ht="12.75">
      <c r="A1770" s="298" t="s">
        <v>126</v>
      </c>
      <c s="334">
        <v>801</v>
      </c>
      <c s="86" t="s">
        <v>421</v>
      </c>
      <c s="86" t="s">
        <v>437</v>
      </c>
      <c s="86" t="s">
        <v>125</v>
      </c>
      <c s="331"/>
      <c s="307">
        <f>G1772</f>
        <v>1100</v>
      </c>
      <c s="305">
        <f>H1772</f>
        <v>792.20000000000005</v>
      </c>
      <c s="305">
        <f>I1772</f>
        <v>1892.2</v>
      </c>
      <c s="351">
        <f>J1772</f>
        <v>0</v>
      </c>
      <c s="345">
        <f t="shared" si="859"/>
        <v>0</v>
      </c>
      <c s="305">
        <f>L1772</f>
        <v>0</v>
      </c>
      <c s="305">
        <f t="shared" si="859"/>
        <v>0</v>
      </c>
      <c s="305">
        <f t="shared" si="859"/>
        <v>400</v>
      </c>
      <c s="305">
        <f t="shared" si="859"/>
        <v>400</v>
      </c>
      <c s="305">
        <f t="shared" si="859"/>
        <v>-300</v>
      </c>
      <c s="306">
        <f t="shared" si="859"/>
        <v>100</v>
      </c>
      <c s="305">
        <f t="shared" si="859"/>
        <v>0</v>
      </c>
      <c s="306">
        <f t="shared" si="859"/>
        <v>100</v>
      </c>
      <c s="31"/>
      <c s="40"/>
      <c s="40"/>
    </row>
    <row r="1771" spans="1:22" s="41" customFormat="1" ht="38.25">
      <c r="A1771" s="298" t="s">
        <v>111</v>
      </c>
      <c s="334">
        <v>801</v>
      </c>
      <c s="86" t="s">
        <v>421</v>
      </c>
      <c s="86" t="s">
        <v>437</v>
      </c>
      <c s="86" t="s">
        <v>125</v>
      </c>
      <c s="331" t="s">
        <v>110</v>
      </c>
      <c s="305">
        <v>0</v>
      </c>
      <c s="305">
        <v>0</v>
      </c>
      <c s="305">
        <f>G1771+H1771</f>
        <v>0</v>
      </c>
      <c s="351">
        <v>0</v>
      </c>
      <c s="345">
        <f>I1771+J1771</f>
        <v>0</v>
      </c>
      <c s="305">
        <v>0</v>
      </c>
      <c s="305">
        <f>K1771+L1771</f>
        <v>0</v>
      </c>
      <c s="305">
        <v>400</v>
      </c>
      <c s="306">
        <f>K1771+N1771</f>
        <v>400</v>
      </c>
      <c s="307">
        <v>-300</v>
      </c>
      <c s="306">
        <f>O1771+P1771</f>
        <v>100</v>
      </c>
      <c s="307">
        <v>0</v>
      </c>
      <c s="306">
        <f>Q1771+R1771</f>
        <v>100</v>
      </c>
      <c s="31"/>
      <c s="40"/>
      <c s="40"/>
    </row>
    <row r="1772" spans="1:22" s="41" customFormat="1" ht="12.75">
      <c r="A1772" s="332" t="s">
        <v>443</v>
      </c>
      <c s="329" t="s">
        <v>1046</v>
      </c>
      <c s="329" t="s">
        <v>421</v>
      </c>
      <c s="329">
        <v>12</v>
      </c>
      <c s="329"/>
      <c s="333"/>
      <c s="307">
        <f>G1773+G1793+G1776+G1779</f>
        <v>1100</v>
      </c>
      <c s="305">
        <f>H1773+H1793+H1776+H1779</f>
        <v>792.20000000000005</v>
      </c>
      <c s="305">
        <f>I1773+I1793+I1776+I1779</f>
        <v>1892.2</v>
      </c>
      <c s="351">
        <f>J1773+J1793+J1776+J1779</f>
        <v>0</v>
      </c>
      <c s="345">
        <f>K1773+K1793+K1776+K1779+K1790</f>
        <v>1892.2</v>
      </c>
      <c s="305">
        <f>L1773+L1793+L1776+L1779</f>
        <v>0</v>
      </c>
      <c s="305">
        <f t="shared" si="860" ref="M1772:S1772">M1773+M1793+M1776+M1779+M1790</f>
        <v>1892.2</v>
      </c>
      <c s="305">
        <f t="shared" si="860"/>
        <v>4294.4400000000005</v>
      </c>
      <c s="305">
        <f t="shared" si="860"/>
        <v>6186.6400000000003</v>
      </c>
      <c s="305">
        <f t="shared" si="860"/>
        <v>266.03300000000036</v>
      </c>
      <c s="306">
        <f t="shared" si="860"/>
        <v>6452.6730000000007</v>
      </c>
      <c s="305">
        <f t="shared" si="860"/>
        <v>0</v>
      </c>
      <c s="306">
        <f t="shared" si="860"/>
        <v>6452.6730000000007</v>
      </c>
      <c s="31"/>
      <c s="40"/>
      <c s="40"/>
    </row>
    <row r="1773" spans="1:22" s="41" customFormat="1" ht="25.5">
      <c r="A1773" s="298" t="s">
        <v>579</v>
      </c>
      <c s="334">
        <v>801</v>
      </c>
      <c s="86" t="s">
        <v>421</v>
      </c>
      <c s="86">
        <v>12</v>
      </c>
      <c s="330" t="s">
        <v>773</v>
      </c>
      <c s="331"/>
      <c s="307">
        <f t="shared" si="861" ref="G1773:S1774">G1774</f>
        <v>1100</v>
      </c>
      <c s="305">
        <f t="shared" si="861"/>
        <v>342.19999999999999</v>
      </c>
      <c s="305">
        <f t="shared" si="861"/>
        <v>1442.2</v>
      </c>
      <c s="351">
        <f t="shared" si="861"/>
        <v>0</v>
      </c>
      <c s="345">
        <f t="shared" si="861"/>
        <v>1442.2</v>
      </c>
      <c s="305">
        <f t="shared" si="861"/>
        <v>0</v>
      </c>
      <c s="305">
        <f t="shared" si="861"/>
        <v>1442.2</v>
      </c>
      <c s="305">
        <f t="shared" si="861"/>
        <v>114.23000000000002</v>
      </c>
      <c s="306">
        <f t="shared" si="861"/>
        <v>1556.4300000000001</v>
      </c>
      <c s="305">
        <f>P1774</f>
        <v>266.03300000000002</v>
      </c>
      <c s="306">
        <f t="shared" si="861"/>
        <v>1822.4630000000002</v>
      </c>
      <c s="305">
        <f>R1774</f>
        <v>0</v>
      </c>
      <c s="306">
        <f t="shared" si="861"/>
        <v>1822.4630000000002</v>
      </c>
      <c s="31"/>
      <c s="40"/>
      <c s="40"/>
    </row>
    <row r="1774" spans="1:22" s="41" customFormat="1" ht="12.75">
      <c r="A1774" s="298" t="s">
        <v>849</v>
      </c>
      <c s="334">
        <v>801</v>
      </c>
      <c s="86" t="s">
        <v>421</v>
      </c>
      <c s="86">
        <v>12</v>
      </c>
      <c s="330" t="s">
        <v>30</v>
      </c>
      <c s="331"/>
      <c s="307">
        <f t="shared" si="861"/>
        <v>1100</v>
      </c>
      <c s="305">
        <f t="shared" si="861"/>
        <v>342.19999999999999</v>
      </c>
      <c s="305">
        <f t="shared" si="861"/>
        <v>1442.2</v>
      </c>
      <c s="351">
        <f t="shared" si="861"/>
        <v>0</v>
      </c>
      <c s="345">
        <f>K1775+K1782+K1783+K1784+K1785+K1786+K1789+K1799+K1787+K1788</f>
        <v>1442.2</v>
      </c>
      <c s="305">
        <f t="shared" si="861"/>
        <v>0</v>
      </c>
      <c s="305">
        <f>M1775+M1782+M1783+M1784+M1785+M1786+M1789+M1799+M1787+M1788</f>
        <v>1442.2</v>
      </c>
      <c s="305">
        <f t="shared" si="862" ref="N1774:S1774">N1775+N1782+N1783+N1784+N1785+N1786+N1789+N1787+N1788</f>
        <v>114.23000000000002</v>
      </c>
      <c s="305">
        <f t="shared" si="862"/>
        <v>1556.4300000000001</v>
      </c>
      <c s="305">
        <f t="shared" si="862"/>
        <v>266.03300000000002</v>
      </c>
      <c s="306">
        <f t="shared" si="862"/>
        <v>1822.4630000000002</v>
      </c>
      <c s="305">
        <f t="shared" si="862"/>
        <v>0</v>
      </c>
      <c s="306">
        <f t="shared" si="862"/>
        <v>1822.4630000000002</v>
      </c>
      <c s="31"/>
      <c s="40"/>
      <c s="40"/>
    </row>
    <row r="1775" spans="1:22" s="41" customFormat="1" ht="12.75" hidden="1">
      <c r="A1775" s="298" t="s">
        <v>851</v>
      </c>
      <c s="334">
        <v>801</v>
      </c>
      <c s="86" t="s">
        <v>421</v>
      </c>
      <c s="86">
        <v>12</v>
      </c>
      <c s="330" t="s">
        <v>30</v>
      </c>
      <c s="331" t="s">
        <v>852</v>
      </c>
      <c s="307">
        <v>1100</v>
      </c>
      <c s="305">
        <v>342.19999999999999</v>
      </c>
      <c s="305">
        <f>G1775+H1775</f>
        <v>1442.2</v>
      </c>
      <c s="351">
        <v>0</v>
      </c>
      <c s="345">
        <f>I1775+J1775</f>
        <v>1442.2</v>
      </c>
      <c s="305">
        <v>0</v>
      </c>
      <c s="305">
        <f>K1775+L1775</f>
        <v>1442.2</v>
      </c>
      <c s="305">
        <v>-1442.2</v>
      </c>
      <c s="306">
        <f>K1775+N1775</f>
        <v>0</v>
      </c>
      <c s="307">
        <v>0</v>
      </c>
      <c s="306">
        <f>O1775+P1775</f>
        <v>0</v>
      </c>
      <c s="307">
        <v>0</v>
      </c>
      <c s="306">
        <f>Q1775+R1775</f>
        <v>0</v>
      </c>
      <c s="31"/>
      <c s="40"/>
      <c s="40"/>
    </row>
    <row r="1776" spans="1:22" s="41" customFormat="1" ht="25.5" hidden="1">
      <c r="A1776" s="298" t="s">
        <v>786</v>
      </c>
      <c s="334">
        <v>801</v>
      </c>
      <c s="86" t="s">
        <v>421</v>
      </c>
      <c s="86">
        <v>12</v>
      </c>
      <c s="330" t="s">
        <v>31</v>
      </c>
      <c s="331"/>
      <c s="307">
        <f t="shared" si="863" ref="G1776:S1777">G1777</f>
        <v>0</v>
      </c>
      <c s="305">
        <f t="shared" si="863"/>
        <v>0</v>
      </c>
      <c s="305">
        <f t="shared" si="863"/>
        <v>0</v>
      </c>
      <c s="351">
        <f t="shared" si="863"/>
        <v>0</v>
      </c>
      <c s="345">
        <f t="shared" si="863"/>
        <v>0</v>
      </c>
      <c s="305">
        <f t="shared" si="863"/>
        <v>0</v>
      </c>
      <c s="305">
        <f t="shared" si="863"/>
        <v>0</v>
      </c>
      <c s="305">
        <f t="shared" si="863"/>
        <v>0</v>
      </c>
      <c s="306">
        <f t="shared" si="863"/>
        <v>0</v>
      </c>
      <c s="305">
        <f t="shared" si="863"/>
        <v>0</v>
      </c>
      <c s="306">
        <f t="shared" si="863"/>
        <v>0</v>
      </c>
      <c s="305">
        <f t="shared" si="863"/>
        <v>0</v>
      </c>
      <c s="306">
        <f t="shared" si="863"/>
        <v>0</v>
      </c>
      <c s="31"/>
      <c s="40"/>
      <c s="40"/>
    </row>
    <row r="1777" spans="1:22" s="41" customFormat="1" ht="12.75" hidden="1">
      <c r="A1777" s="298" t="s">
        <v>787</v>
      </c>
      <c s="334">
        <v>801</v>
      </c>
      <c s="86" t="s">
        <v>421</v>
      </c>
      <c s="86">
        <v>12</v>
      </c>
      <c s="330" t="s">
        <v>32</v>
      </c>
      <c s="331"/>
      <c s="307">
        <f t="shared" si="863"/>
        <v>0</v>
      </c>
      <c s="305">
        <f t="shared" si="863"/>
        <v>0</v>
      </c>
      <c s="305">
        <f t="shared" si="863"/>
        <v>0</v>
      </c>
      <c s="351">
        <f t="shared" si="863"/>
        <v>0</v>
      </c>
      <c s="345">
        <f t="shared" si="863"/>
        <v>0</v>
      </c>
      <c s="305">
        <f t="shared" si="863"/>
        <v>0</v>
      </c>
      <c s="305">
        <f t="shared" si="863"/>
        <v>0</v>
      </c>
      <c s="305">
        <f t="shared" si="863"/>
        <v>0</v>
      </c>
      <c s="306">
        <f t="shared" si="863"/>
        <v>0</v>
      </c>
      <c s="305">
        <f t="shared" si="863"/>
        <v>0</v>
      </c>
      <c s="306">
        <f t="shared" si="863"/>
        <v>0</v>
      </c>
      <c s="305">
        <f t="shared" si="863"/>
        <v>0</v>
      </c>
      <c s="306">
        <f t="shared" si="863"/>
        <v>0</v>
      </c>
      <c s="31"/>
      <c s="40"/>
      <c s="40"/>
    </row>
    <row r="1778" spans="1:22" s="41" customFormat="1" ht="12.75" hidden="1">
      <c r="A1778" s="298" t="s">
        <v>645</v>
      </c>
      <c s="334">
        <v>801</v>
      </c>
      <c s="86" t="s">
        <v>421</v>
      </c>
      <c s="86">
        <v>12</v>
      </c>
      <c s="330" t="s">
        <v>32</v>
      </c>
      <c s="331" t="s">
        <v>646</v>
      </c>
      <c s="307">
        <v>0</v>
      </c>
      <c s="305"/>
      <c s="305">
        <f>G1778+H1778</f>
        <v>0</v>
      </c>
      <c s="351"/>
      <c s="345">
        <f>I1778+J1778</f>
        <v>0</v>
      </c>
      <c s="305"/>
      <c s="305">
        <f>K1778+L1778</f>
        <v>0</v>
      </c>
      <c s="305"/>
      <c s="306">
        <f>K1778+N1778</f>
        <v>0</v>
      </c>
      <c s="305"/>
      <c s="306">
        <f>M1778+P1778</f>
        <v>0</v>
      </c>
      <c s="305"/>
      <c s="306">
        <f>O1778+R1778</f>
        <v>0</v>
      </c>
      <c s="31"/>
      <c s="40"/>
      <c s="40"/>
    </row>
    <row r="1779" spans="1:22" s="41" customFormat="1" ht="12.75" hidden="1">
      <c r="A1779" s="298" t="s">
        <v>28</v>
      </c>
      <c s="334">
        <v>801</v>
      </c>
      <c s="86" t="s">
        <v>421</v>
      </c>
      <c s="86">
        <v>12</v>
      </c>
      <c s="330" t="s">
        <v>33</v>
      </c>
      <c s="331"/>
      <c s="307">
        <f t="shared" si="864" ref="G1779:S1780">G1780</f>
        <v>0</v>
      </c>
      <c s="305">
        <f t="shared" si="864"/>
        <v>0</v>
      </c>
      <c s="305">
        <f t="shared" si="864"/>
        <v>0</v>
      </c>
      <c s="351">
        <f t="shared" si="864"/>
        <v>0</v>
      </c>
      <c s="345">
        <f t="shared" si="864"/>
        <v>0</v>
      </c>
      <c s="305">
        <f t="shared" si="864"/>
        <v>0</v>
      </c>
      <c s="305">
        <f t="shared" si="864"/>
        <v>0</v>
      </c>
      <c s="305">
        <f t="shared" si="864"/>
        <v>0</v>
      </c>
      <c s="306">
        <f t="shared" si="864"/>
        <v>0</v>
      </c>
      <c s="305">
        <f t="shared" si="864"/>
        <v>0</v>
      </c>
      <c s="306">
        <f t="shared" si="864"/>
        <v>0</v>
      </c>
      <c s="305">
        <f t="shared" si="864"/>
        <v>0</v>
      </c>
      <c s="306">
        <f t="shared" si="864"/>
        <v>0</v>
      </c>
      <c s="31"/>
      <c s="40"/>
      <c s="40"/>
    </row>
    <row r="1780" spans="1:22" s="41" customFormat="1" ht="25.5" hidden="1">
      <c r="A1780" s="298" t="s">
        <v>29</v>
      </c>
      <c s="334">
        <v>801</v>
      </c>
      <c s="86" t="s">
        <v>421</v>
      </c>
      <c s="86">
        <v>12</v>
      </c>
      <c s="330" t="s">
        <v>34</v>
      </c>
      <c s="331"/>
      <c s="307">
        <f t="shared" si="864"/>
        <v>0</v>
      </c>
      <c s="305">
        <f t="shared" si="864"/>
        <v>0</v>
      </c>
      <c s="305">
        <f t="shared" si="864"/>
        <v>0</v>
      </c>
      <c s="351">
        <f t="shared" si="864"/>
        <v>0</v>
      </c>
      <c s="345">
        <f t="shared" si="864"/>
        <v>0</v>
      </c>
      <c s="305">
        <f t="shared" si="864"/>
        <v>0</v>
      </c>
      <c s="305">
        <f t="shared" si="864"/>
        <v>0</v>
      </c>
      <c s="305">
        <f t="shared" si="864"/>
        <v>0</v>
      </c>
      <c s="306">
        <f t="shared" si="864"/>
        <v>0</v>
      </c>
      <c s="305">
        <f t="shared" si="864"/>
        <v>0</v>
      </c>
      <c s="306">
        <f t="shared" si="864"/>
        <v>0</v>
      </c>
      <c s="305">
        <f t="shared" si="864"/>
        <v>0</v>
      </c>
      <c s="306">
        <f t="shared" si="864"/>
        <v>0</v>
      </c>
      <c s="31"/>
      <c s="40"/>
      <c s="40"/>
    </row>
    <row r="1781" spans="1:22" s="41" customFormat="1" ht="12.75" hidden="1">
      <c r="A1781" s="298" t="s">
        <v>705</v>
      </c>
      <c s="334">
        <v>801</v>
      </c>
      <c s="86" t="s">
        <v>421</v>
      </c>
      <c s="86">
        <v>12</v>
      </c>
      <c s="330" t="s">
        <v>34</v>
      </c>
      <c s="331" t="s">
        <v>706</v>
      </c>
      <c s="307">
        <v>0</v>
      </c>
      <c s="305"/>
      <c s="305">
        <f t="shared" si="865" ref="I1781:I1789">G1781+H1781</f>
        <v>0</v>
      </c>
      <c s="351"/>
      <c s="345">
        <f t="shared" si="866" ref="K1781:K1789">I1781+J1781</f>
        <v>0</v>
      </c>
      <c s="305"/>
      <c s="305">
        <f t="shared" si="867" ref="M1781:M1789">K1781+L1781</f>
        <v>0</v>
      </c>
      <c s="305"/>
      <c s="306">
        <f t="shared" si="868" ref="O1781:O1789">K1781+N1781</f>
        <v>0</v>
      </c>
      <c s="305"/>
      <c s="306">
        <f t="shared" si="869" ref="Q1781:Q1789">M1781+P1781</f>
        <v>0</v>
      </c>
      <c s="305"/>
      <c s="306">
        <f t="shared" si="870" ref="S1781:S1786">O1781+R1781</f>
        <v>0</v>
      </c>
      <c s="31"/>
      <c s="40"/>
      <c s="40"/>
    </row>
    <row r="1782" spans="1:22" s="41" customFormat="1" ht="12.75" hidden="1">
      <c r="A1782" s="298" t="s">
        <v>689</v>
      </c>
      <c s="334">
        <v>801</v>
      </c>
      <c s="86" t="s">
        <v>421</v>
      </c>
      <c s="86">
        <v>12</v>
      </c>
      <c s="330" t="s">
        <v>30</v>
      </c>
      <c s="331" t="s">
        <v>690</v>
      </c>
      <c s="305">
        <v>0</v>
      </c>
      <c s="305">
        <v>0</v>
      </c>
      <c s="305">
        <f t="shared" si="865"/>
        <v>0</v>
      </c>
      <c s="351">
        <v>0</v>
      </c>
      <c s="345">
        <f t="shared" si="866"/>
        <v>0</v>
      </c>
      <c s="305">
        <v>0</v>
      </c>
      <c s="305">
        <f t="shared" si="867"/>
        <v>0</v>
      </c>
      <c s="305">
        <v>0</v>
      </c>
      <c s="306">
        <f t="shared" si="868"/>
        <v>0</v>
      </c>
      <c s="305">
        <v>0</v>
      </c>
      <c s="306">
        <f t="shared" si="869"/>
        <v>0</v>
      </c>
      <c s="305">
        <v>0</v>
      </c>
      <c s="306">
        <f t="shared" si="870"/>
        <v>0</v>
      </c>
      <c s="31"/>
      <c s="40"/>
      <c s="40"/>
    </row>
    <row r="1783" spans="1:22" s="41" customFormat="1" ht="12.75" hidden="1">
      <c r="A1783" s="298" t="s">
        <v>691</v>
      </c>
      <c s="334">
        <v>801</v>
      </c>
      <c s="86" t="s">
        <v>421</v>
      </c>
      <c s="86">
        <v>12</v>
      </c>
      <c s="330" t="s">
        <v>30</v>
      </c>
      <c s="331" t="s">
        <v>692</v>
      </c>
      <c s="305">
        <v>0</v>
      </c>
      <c s="305">
        <v>0</v>
      </c>
      <c s="305">
        <f t="shared" si="865"/>
        <v>0</v>
      </c>
      <c s="351">
        <v>0</v>
      </c>
      <c s="345">
        <f t="shared" si="866"/>
        <v>0</v>
      </c>
      <c s="305">
        <v>0</v>
      </c>
      <c s="305">
        <f t="shared" si="867"/>
        <v>0</v>
      </c>
      <c s="305">
        <v>0</v>
      </c>
      <c s="306">
        <f t="shared" si="868"/>
        <v>0</v>
      </c>
      <c s="305">
        <v>0</v>
      </c>
      <c s="306">
        <f t="shared" si="869"/>
        <v>0</v>
      </c>
      <c s="305">
        <v>0</v>
      </c>
      <c s="306">
        <f t="shared" si="870"/>
        <v>0</v>
      </c>
      <c s="31"/>
      <c s="40"/>
      <c s="40"/>
    </row>
    <row r="1784" spans="1:22" s="41" customFormat="1" ht="25.5" hidden="1">
      <c r="A1784" s="298" t="s">
        <v>693</v>
      </c>
      <c s="334">
        <v>801</v>
      </c>
      <c s="86" t="s">
        <v>421</v>
      </c>
      <c s="86">
        <v>12</v>
      </c>
      <c s="330" t="s">
        <v>30</v>
      </c>
      <c s="331" t="s">
        <v>694</v>
      </c>
      <c s="305">
        <v>0</v>
      </c>
      <c s="305">
        <v>0</v>
      </c>
      <c s="305">
        <f t="shared" si="865"/>
        <v>0</v>
      </c>
      <c s="351">
        <v>0</v>
      </c>
      <c s="345">
        <f t="shared" si="866"/>
        <v>0</v>
      </c>
      <c s="305">
        <v>0</v>
      </c>
      <c s="305">
        <f t="shared" si="867"/>
        <v>0</v>
      </c>
      <c s="305">
        <v>0</v>
      </c>
      <c s="306">
        <f t="shared" si="868"/>
        <v>0</v>
      </c>
      <c s="305">
        <v>0</v>
      </c>
      <c s="306">
        <f t="shared" si="869"/>
        <v>0</v>
      </c>
      <c s="305">
        <v>0</v>
      </c>
      <c s="306">
        <f t="shared" si="870"/>
        <v>0</v>
      </c>
      <c s="31"/>
      <c s="40"/>
      <c s="40"/>
    </row>
    <row r="1785" spans="1:22" s="41" customFormat="1" ht="25.5" hidden="1">
      <c r="A1785" s="298" t="s">
        <v>695</v>
      </c>
      <c s="334">
        <v>801</v>
      </c>
      <c s="86" t="s">
        <v>421</v>
      </c>
      <c s="86">
        <v>12</v>
      </c>
      <c s="330" t="s">
        <v>30</v>
      </c>
      <c s="331" t="s">
        <v>696</v>
      </c>
      <c s="305">
        <v>0</v>
      </c>
      <c s="305">
        <v>0</v>
      </c>
      <c s="305">
        <f t="shared" si="865"/>
        <v>0</v>
      </c>
      <c s="351">
        <v>0</v>
      </c>
      <c s="345">
        <f t="shared" si="866"/>
        <v>0</v>
      </c>
      <c s="305">
        <v>0</v>
      </c>
      <c s="305">
        <f t="shared" si="867"/>
        <v>0</v>
      </c>
      <c s="305">
        <v>0</v>
      </c>
      <c s="306">
        <f t="shared" si="868"/>
        <v>0</v>
      </c>
      <c s="305">
        <v>0</v>
      </c>
      <c s="306">
        <f t="shared" si="869"/>
        <v>0</v>
      </c>
      <c s="305">
        <v>0</v>
      </c>
      <c s="306">
        <f t="shared" si="870"/>
        <v>0</v>
      </c>
      <c s="31"/>
      <c s="40"/>
      <c s="40"/>
    </row>
    <row r="1786" spans="1:22" s="41" customFormat="1" ht="25.5" hidden="1">
      <c r="A1786" s="298" t="s">
        <v>684</v>
      </c>
      <c s="334">
        <v>801</v>
      </c>
      <c s="86" t="s">
        <v>421</v>
      </c>
      <c s="86">
        <v>12</v>
      </c>
      <c s="330" t="s">
        <v>30</v>
      </c>
      <c s="331" t="s">
        <v>685</v>
      </c>
      <c s="305">
        <v>0</v>
      </c>
      <c s="305">
        <v>0</v>
      </c>
      <c s="305">
        <f t="shared" si="865"/>
        <v>0</v>
      </c>
      <c s="351">
        <v>0</v>
      </c>
      <c s="345">
        <f t="shared" si="866"/>
        <v>0</v>
      </c>
      <c s="305">
        <v>0</v>
      </c>
      <c s="305">
        <f t="shared" si="867"/>
        <v>0</v>
      </c>
      <c s="305">
        <v>0</v>
      </c>
      <c s="306">
        <f t="shared" si="868"/>
        <v>0</v>
      </c>
      <c s="305">
        <v>0</v>
      </c>
      <c s="306">
        <f t="shared" si="869"/>
        <v>0</v>
      </c>
      <c s="305">
        <v>0</v>
      </c>
      <c s="306">
        <f t="shared" si="870"/>
        <v>0</v>
      </c>
      <c s="31"/>
      <c s="40"/>
      <c s="40"/>
    </row>
    <row r="1787" spans="1:22" s="41" customFormat="1" ht="38.25">
      <c r="A1787" s="298" t="s">
        <v>665</v>
      </c>
      <c s="334">
        <v>801</v>
      </c>
      <c s="86" t="s">
        <v>421</v>
      </c>
      <c s="86">
        <v>12</v>
      </c>
      <c s="330" t="s">
        <v>30</v>
      </c>
      <c s="331" t="s">
        <v>666</v>
      </c>
      <c s="307">
        <v>0</v>
      </c>
      <c s="307">
        <v>0</v>
      </c>
      <c s="305">
        <f t="shared" si="865"/>
        <v>0</v>
      </c>
      <c s="351">
        <v>0</v>
      </c>
      <c s="345">
        <f t="shared" si="866"/>
        <v>0</v>
      </c>
      <c s="305">
        <v>0</v>
      </c>
      <c s="305">
        <f t="shared" si="867"/>
        <v>0</v>
      </c>
      <c s="305">
        <f>1330.83+46.8+18+7.2+4.5+73.2+7.9+35+33</f>
        <v>1556.4300000000001</v>
      </c>
      <c s="306">
        <f t="shared" si="868"/>
        <v>1556.4300000000001</v>
      </c>
      <c s="307">
        <v>266.03300000000002</v>
      </c>
      <c s="306">
        <f>O1787+P1787</f>
        <v>1822.4630000000002</v>
      </c>
      <c s="307">
        <v>0</v>
      </c>
      <c s="306">
        <f>Q1787+R1787</f>
        <v>1822.4630000000002</v>
      </c>
      <c s="31"/>
      <c s="40"/>
      <c s="40"/>
    </row>
    <row r="1788" spans="1:22" s="41" customFormat="1" ht="12.75" hidden="1">
      <c r="A1788" s="298" t="s">
        <v>667</v>
      </c>
      <c s="334">
        <v>801</v>
      </c>
      <c s="86" t="s">
        <v>421</v>
      </c>
      <c s="86">
        <v>12</v>
      </c>
      <c s="330" t="s">
        <v>30</v>
      </c>
      <c s="331" t="s">
        <v>668</v>
      </c>
      <c s="307">
        <v>0</v>
      </c>
      <c s="307">
        <v>0</v>
      </c>
      <c s="305">
        <f t="shared" si="865"/>
        <v>0</v>
      </c>
      <c s="351">
        <v>0</v>
      </c>
      <c s="345">
        <f t="shared" si="866"/>
        <v>0</v>
      </c>
      <c s="305">
        <v>0</v>
      </c>
      <c s="305">
        <f t="shared" si="867"/>
        <v>0</v>
      </c>
      <c s="307">
        <v>0</v>
      </c>
      <c s="306">
        <f t="shared" si="868"/>
        <v>0</v>
      </c>
      <c s="307">
        <v>0</v>
      </c>
      <c s="306">
        <f t="shared" si="869"/>
        <v>0</v>
      </c>
      <c s="307">
        <v>0</v>
      </c>
      <c s="306">
        <f>O1788+R1788</f>
        <v>0</v>
      </c>
      <c s="31"/>
      <c s="40"/>
      <c s="40"/>
    </row>
    <row r="1789" spans="1:22" s="41" customFormat="1" ht="12.75" hidden="1">
      <c r="A1789" s="298" t="s">
        <v>697</v>
      </c>
      <c s="334">
        <v>801</v>
      </c>
      <c s="86" t="s">
        <v>421</v>
      </c>
      <c s="86">
        <v>12</v>
      </c>
      <c s="330" t="s">
        <v>30</v>
      </c>
      <c s="331" t="s">
        <v>698</v>
      </c>
      <c s="305">
        <v>0</v>
      </c>
      <c s="305">
        <v>0</v>
      </c>
      <c s="305">
        <f t="shared" si="865"/>
        <v>0</v>
      </c>
      <c s="351">
        <v>0</v>
      </c>
      <c s="345">
        <f t="shared" si="866"/>
        <v>0</v>
      </c>
      <c s="305">
        <v>0</v>
      </c>
      <c s="305">
        <f t="shared" si="867"/>
        <v>0</v>
      </c>
      <c s="305">
        <v>0</v>
      </c>
      <c s="306">
        <f t="shared" si="868"/>
        <v>0</v>
      </c>
      <c s="305">
        <v>0</v>
      </c>
      <c s="306">
        <f t="shared" si="869"/>
        <v>0</v>
      </c>
      <c s="305">
        <v>0</v>
      </c>
      <c s="306">
        <f>O1789+R1789</f>
        <v>0</v>
      </c>
      <c s="31"/>
      <c s="40"/>
      <c s="40"/>
    </row>
    <row r="1790" spans="1:22" s="41" customFormat="1" ht="25.5">
      <c r="A1790" s="298" t="s">
        <v>786</v>
      </c>
      <c s="334">
        <v>801</v>
      </c>
      <c s="86" t="s">
        <v>421</v>
      </c>
      <c s="86">
        <v>12</v>
      </c>
      <c s="86" t="s">
        <v>31</v>
      </c>
      <c s="331"/>
      <c s="307">
        <f t="shared" si="871" ref="G1790:S1791">G1791</f>
        <v>0</v>
      </c>
      <c s="305">
        <f t="shared" si="871"/>
        <v>0</v>
      </c>
      <c s="305">
        <f t="shared" si="871"/>
        <v>0</v>
      </c>
      <c s="351">
        <f t="shared" si="871"/>
        <v>0</v>
      </c>
      <c s="345">
        <f t="shared" si="871"/>
        <v>0</v>
      </c>
      <c s="305">
        <f t="shared" si="871"/>
        <v>0</v>
      </c>
      <c s="305">
        <f t="shared" si="871"/>
        <v>0</v>
      </c>
      <c s="305">
        <f t="shared" si="871"/>
        <v>4230.21</v>
      </c>
      <c s="305">
        <f t="shared" si="871"/>
        <v>4230.21</v>
      </c>
      <c s="305">
        <f t="shared" si="871"/>
        <v>-4230.21</v>
      </c>
      <c s="306">
        <f t="shared" si="871"/>
        <v>0</v>
      </c>
      <c s="305">
        <f t="shared" si="871"/>
        <v>0</v>
      </c>
      <c s="306">
        <f t="shared" si="871"/>
        <v>0</v>
      </c>
      <c s="31"/>
      <c s="40"/>
      <c s="40"/>
    </row>
    <row r="1791" spans="1:22" s="41" customFormat="1" ht="12.75">
      <c r="A1791" s="298" t="s">
        <v>787</v>
      </c>
      <c s="334">
        <v>801</v>
      </c>
      <c s="86" t="s">
        <v>421</v>
      </c>
      <c s="86">
        <v>12</v>
      </c>
      <c s="86" t="s">
        <v>32</v>
      </c>
      <c s="331"/>
      <c s="307">
        <f>G1799</f>
        <v>0</v>
      </c>
      <c s="305">
        <f>H1799</f>
        <v>0</v>
      </c>
      <c s="305">
        <f>I1799</f>
        <v>0</v>
      </c>
      <c s="351">
        <f>J1799</f>
        <v>0</v>
      </c>
      <c s="345">
        <f>K1792</f>
        <v>0</v>
      </c>
      <c s="305">
        <f>L1799</f>
        <v>0</v>
      </c>
      <c s="305">
        <f>M1792</f>
        <v>0</v>
      </c>
      <c s="305">
        <f>N1792</f>
        <v>4230.21</v>
      </c>
      <c s="305">
        <f t="shared" si="871"/>
        <v>4230.21</v>
      </c>
      <c s="305">
        <f t="shared" si="871"/>
        <v>-4230.21</v>
      </c>
      <c s="306">
        <f t="shared" si="871"/>
        <v>0</v>
      </c>
      <c s="305">
        <f t="shared" si="871"/>
        <v>0</v>
      </c>
      <c s="306">
        <f t="shared" si="871"/>
        <v>0</v>
      </c>
      <c s="31"/>
      <c s="40"/>
      <c s="40"/>
    </row>
    <row r="1792" spans="1:22" s="41" customFormat="1" ht="25.5">
      <c r="A1792" s="298" t="s">
        <v>684</v>
      </c>
      <c s="334">
        <v>801</v>
      </c>
      <c s="86" t="s">
        <v>421</v>
      </c>
      <c s="86">
        <v>12</v>
      </c>
      <c s="86" t="s">
        <v>32</v>
      </c>
      <c s="331" t="s">
        <v>685</v>
      </c>
      <c s="305">
        <v>0</v>
      </c>
      <c s="305">
        <v>0</v>
      </c>
      <c s="305">
        <f>G1792+H1792</f>
        <v>0</v>
      </c>
      <c s="351">
        <v>0</v>
      </c>
      <c s="345">
        <f>I1792+J1792</f>
        <v>0</v>
      </c>
      <c s="305">
        <v>0</v>
      </c>
      <c s="305">
        <f>K1792+L1792</f>
        <v>0</v>
      </c>
      <c s="305">
        <f>1300+300+2630.21</f>
        <v>4230.21</v>
      </c>
      <c s="306">
        <f>K1792+N1792</f>
        <v>4230.21</v>
      </c>
      <c s="307">
        <v>-4230.21</v>
      </c>
      <c s="306">
        <f>O1792+P1792</f>
        <v>0</v>
      </c>
      <c s="307">
        <v>0</v>
      </c>
      <c s="306">
        <f>Q1792+R1792</f>
        <v>0</v>
      </c>
      <c s="31" t="s">
        <v>582</v>
      </c>
      <c s="40"/>
      <c s="40"/>
    </row>
    <row r="1793" spans="1:22" s="41" customFormat="1" ht="12.75">
      <c r="A1793" s="298" t="s">
        <v>643</v>
      </c>
      <c s="334">
        <v>801</v>
      </c>
      <c s="86" t="s">
        <v>421</v>
      </c>
      <c s="86">
        <v>12</v>
      </c>
      <c s="86" t="s">
        <v>644</v>
      </c>
      <c s="331"/>
      <c s="307">
        <f t="shared" si="872" ref="G1793:M1793">G1794</f>
        <v>0</v>
      </c>
      <c s="305">
        <f t="shared" si="872"/>
        <v>450</v>
      </c>
      <c s="305">
        <f t="shared" si="872"/>
        <v>450</v>
      </c>
      <c s="351">
        <f t="shared" si="872"/>
        <v>0</v>
      </c>
      <c s="345">
        <f t="shared" si="872"/>
        <v>450</v>
      </c>
      <c s="305">
        <f t="shared" si="872"/>
        <v>0</v>
      </c>
      <c s="305">
        <f t="shared" si="872"/>
        <v>450</v>
      </c>
      <c s="305">
        <f t="shared" si="873" ref="N1793:S1793">N1794+N1798</f>
        <v>-50</v>
      </c>
      <c s="305">
        <f t="shared" si="873"/>
        <v>400</v>
      </c>
      <c s="305">
        <f t="shared" si="873"/>
        <v>4230.21</v>
      </c>
      <c s="306">
        <f t="shared" si="873"/>
        <v>4630.21</v>
      </c>
      <c s="305">
        <f t="shared" si="873"/>
        <v>0</v>
      </c>
      <c s="306">
        <f t="shared" si="873"/>
        <v>4630.21</v>
      </c>
      <c s="31"/>
      <c s="40"/>
      <c s="40"/>
    </row>
    <row r="1794" spans="1:22" s="41" customFormat="1" ht="25.5">
      <c r="A1794" s="298" t="s">
        <v>869</v>
      </c>
      <c s="334">
        <v>801</v>
      </c>
      <c s="86" t="s">
        <v>421</v>
      </c>
      <c s="86">
        <v>12</v>
      </c>
      <c s="86" t="s">
        <v>391</v>
      </c>
      <c s="331"/>
      <c s="307">
        <f>G1796</f>
        <v>0</v>
      </c>
      <c s="305">
        <f>H1796</f>
        <v>450</v>
      </c>
      <c s="305">
        <f>I1796</f>
        <v>450</v>
      </c>
      <c s="351">
        <f>J1796</f>
        <v>0</v>
      </c>
      <c s="345">
        <f>K1796+K1795+K1797</f>
        <v>450</v>
      </c>
      <c s="305">
        <f>L1796</f>
        <v>0</v>
      </c>
      <c s="305">
        <f t="shared" si="874" ref="M1794:S1794">M1796+M1795+M1797</f>
        <v>450</v>
      </c>
      <c s="305">
        <f t="shared" si="874"/>
        <v>-50</v>
      </c>
      <c s="306">
        <f t="shared" si="874"/>
        <v>400</v>
      </c>
      <c s="305">
        <f t="shared" si="874"/>
        <v>0</v>
      </c>
      <c s="306">
        <f t="shared" si="874"/>
        <v>400</v>
      </c>
      <c s="305">
        <f t="shared" si="874"/>
        <v>0</v>
      </c>
      <c s="306">
        <f t="shared" si="874"/>
        <v>400</v>
      </c>
      <c s="31"/>
      <c s="40"/>
      <c s="40"/>
    </row>
    <row r="1795" spans="1:22" s="41" customFormat="1" ht="25.5" hidden="1">
      <c r="A1795" s="298" t="s">
        <v>684</v>
      </c>
      <c s="334">
        <v>801</v>
      </c>
      <c s="86" t="s">
        <v>421</v>
      </c>
      <c s="86">
        <v>12</v>
      </c>
      <c s="86" t="s">
        <v>391</v>
      </c>
      <c s="331" t="s">
        <v>685</v>
      </c>
      <c s="305">
        <v>0</v>
      </c>
      <c s="305">
        <v>0</v>
      </c>
      <c s="305">
        <f>G1795+H1795</f>
        <v>0</v>
      </c>
      <c s="351">
        <v>0</v>
      </c>
      <c s="345">
        <f>I1795+J1795</f>
        <v>0</v>
      </c>
      <c s="305">
        <v>0</v>
      </c>
      <c s="305">
        <f>K1795+L1795</f>
        <v>0</v>
      </c>
      <c s="305">
        <v>0</v>
      </c>
      <c s="306">
        <f>K1795+N1795</f>
        <v>0</v>
      </c>
      <c s="305">
        <v>0</v>
      </c>
      <c s="306">
        <f>M1795+P1795</f>
        <v>0</v>
      </c>
      <c s="305">
        <v>0</v>
      </c>
      <c s="306">
        <f>O1795+R1795</f>
        <v>0</v>
      </c>
      <c s="31"/>
      <c s="40"/>
      <c s="40"/>
    </row>
    <row r="1796" spans="1:22" s="41" customFormat="1" ht="12.75" hidden="1">
      <c r="A1796" s="298" t="s">
        <v>645</v>
      </c>
      <c s="334">
        <v>801</v>
      </c>
      <c s="86" t="s">
        <v>421</v>
      </c>
      <c s="86">
        <v>12</v>
      </c>
      <c s="86" t="s">
        <v>391</v>
      </c>
      <c s="331" t="s">
        <v>646</v>
      </c>
      <c s="307">
        <v>0</v>
      </c>
      <c s="305">
        <v>450</v>
      </c>
      <c s="305">
        <f>G1796+H1796</f>
        <v>450</v>
      </c>
      <c s="351">
        <v>0</v>
      </c>
      <c s="345">
        <f>I1796+J1796</f>
        <v>450</v>
      </c>
      <c s="305">
        <v>0</v>
      </c>
      <c s="305">
        <f>K1796+L1796</f>
        <v>450</v>
      </c>
      <c s="305">
        <v>-450</v>
      </c>
      <c s="306">
        <f>K1796+N1796</f>
        <v>0</v>
      </c>
      <c s="307">
        <v>0</v>
      </c>
      <c s="306">
        <f>O1796+P1796</f>
        <v>0</v>
      </c>
      <c s="307">
        <v>0</v>
      </c>
      <c s="306">
        <f>Q1796+R1796</f>
        <v>0</v>
      </c>
      <c s="31"/>
      <c s="40"/>
      <c s="40"/>
    </row>
    <row r="1797" spans="1:22" s="41" customFormat="1" ht="25.5">
      <c r="A1797" s="298" t="s">
        <v>35</v>
      </c>
      <c s="334">
        <v>801</v>
      </c>
      <c s="86" t="s">
        <v>421</v>
      </c>
      <c s="86">
        <v>12</v>
      </c>
      <c s="86" t="s">
        <v>391</v>
      </c>
      <c s="331" t="s">
        <v>36</v>
      </c>
      <c s="305">
        <v>0</v>
      </c>
      <c s="305">
        <v>0</v>
      </c>
      <c s="305">
        <f>G1797+H1797</f>
        <v>0</v>
      </c>
      <c s="351">
        <v>0</v>
      </c>
      <c s="345">
        <f>I1797+J1797</f>
        <v>0</v>
      </c>
      <c s="305">
        <v>0</v>
      </c>
      <c s="305">
        <f>K1797+L1797</f>
        <v>0</v>
      </c>
      <c s="305">
        <v>400</v>
      </c>
      <c s="306">
        <f>K1797+N1797</f>
        <v>400</v>
      </c>
      <c s="307">
        <v>0</v>
      </c>
      <c s="306">
        <f>O1797+P1797</f>
        <v>400</v>
      </c>
      <c s="307">
        <v>0</v>
      </c>
      <c s="306">
        <f>Q1797+R1797</f>
        <v>400</v>
      </c>
      <c s="31"/>
      <c s="40"/>
      <c s="40"/>
    </row>
    <row r="1798" spans="1:22" s="41" customFormat="1" ht="25.5">
      <c r="A1798" s="298" t="s">
        <v>190</v>
      </c>
      <c s="334">
        <v>801</v>
      </c>
      <c s="86" t="s">
        <v>421</v>
      </c>
      <c s="86">
        <v>12</v>
      </c>
      <c s="86" t="s">
        <v>168</v>
      </c>
      <c s="331"/>
      <c s="305">
        <v>0</v>
      </c>
      <c s="305">
        <v>0</v>
      </c>
      <c s="305">
        <f>G1798+H1798</f>
        <v>0</v>
      </c>
      <c s="351">
        <v>0</v>
      </c>
      <c s="345">
        <f>I1798+J1798</f>
        <v>0</v>
      </c>
      <c s="305">
        <v>0</v>
      </c>
      <c s="305">
        <f>K1798+L1798</f>
        <v>0</v>
      </c>
      <c s="305">
        <f t="shared" si="875" ref="N1798:S1798">N1799</f>
        <v>0</v>
      </c>
      <c s="305">
        <f t="shared" si="875"/>
        <v>0</v>
      </c>
      <c s="305">
        <f t="shared" si="875"/>
        <v>4230.21</v>
      </c>
      <c s="306">
        <f t="shared" si="875"/>
        <v>4230.21</v>
      </c>
      <c s="305">
        <f t="shared" si="875"/>
        <v>0</v>
      </c>
      <c s="306">
        <f t="shared" si="875"/>
        <v>4230.21</v>
      </c>
      <c s="31"/>
      <c s="40"/>
      <c s="40"/>
    </row>
    <row r="1799" spans="1:22" s="41" customFormat="1" ht="25.5">
      <c r="A1799" s="298" t="s">
        <v>684</v>
      </c>
      <c s="334">
        <v>801</v>
      </c>
      <c s="86" t="s">
        <v>421</v>
      </c>
      <c s="86">
        <v>12</v>
      </c>
      <c s="86" t="s">
        <v>168</v>
      </c>
      <c s="331" t="s">
        <v>685</v>
      </c>
      <c s="305">
        <v>0</v>
      </c>
      <c s="305">
        <v>0</v>
      </c>
      <c s="305">
        <f>G1799+H1799</f>
        <v>0</v>
      </c>
      <c s="351">
        <v>0</v>
      </c>
      <c s="345">
        <f>I1799+J1799</f>
        <v>0</v>
      </c>
      <c s="305">
        <v>0</v>
      </c>
      <c s="305">
        <f>K1799+L1799</f>
        <v>0</v>
      </c>
      <c s="305">
        <v>0</v>
      </c>
      <c s="306">
        <f>K1799+N1799</f>
        <v>0</v>
      </c>
      <c s="305">
        <v>4230.21</v>
      </c>
      <c s="306">
        <f>O1799+P1799</f>
        <v>4230.21</v>
      </c>
      <c s="305">
        <v>0</v>
      </c>
      <c s="306">
        <f>Q1799+R1799</f>
        <v>4230.21</v>
      </c>
      <c s="31" t="s">
        <v>582</v>
      </c>
      <c s="40"/>
      <c s="40"/>
    </row>
    <row r="1800" spans="1:22" s="65" customFormat="1" ht="12.75">
      <c r="A1800" s="332" t="s">
        <v>935</v>
      </c>
      <c s="329" t="s">
        <v>1046</v>
      </c>
      <c s="329" t="s">
        <v>423</v>
      </c>
      <c s="329"/>
      <c s="329"/>
      <c s="333"/>
      <c s="310">
        <f t="shared" si="876" ref="G1800:O1800">G1801+G1822</f>
        <v>0</v>
      </c>
      <c s="356">
        <f t="shared" si="876"/>
        <v>3110</v>
      </c>
      <c s="356">
        <f t="shared" si="876"/>
        <v>3110</v>
      </c>
      <c s="357">
        <f t="shared" si="876"/>
        <v>0</v>
      </c>
      <c s="343">
        <f t="shared" si="876"/>
        <v>3110</v>
      </c>
      <c s="356">
        <f>L1801+L1822</f>
        <v>0</v>
      </c>
      <c s="356">
        <f>M1801+M1822</f>
        <v>3110</v>
      </c>
      <c s="356">
        <f t="shared" si="876"/>
        <v>-146.625</v>
      </c>
      <c s="308">
        <f t="shared" si="876"/>
        <v>2963.375</v>
      </c>
      <c s="356">
        <f>P1801+P1822</f>
        <v>3332.1399999999994</v>
      </c>
      <c s="308">
        <f>Q1801+Q1822</f>
        <v>6295.5149999999994</v>
      </c>
      <c s="356">
        <f>R1801+R1822</f>
        <v>0</v>
      </c>
      <c s="308">
        <f>S1801+S1822</f>
        <v>6295.5149999999994</v>
      </c>
      <c s="31"/>
      <c s="64"/>
      <c s="64"/>
    </row>
    <row r="1801" spans="1:22" s="41" customFormat="1" ht="12.75">
      <c r="A1801" s="332" t="s">
        <v>445</v>
      </c>
      <c s="329" t="s">
        <v>1046</v>
      </c>
      <c s="329" t="s">
        <v>423</v>
      </c>
      <c s="329" t="s">
        <v>417</v>
      </c>
      <c s="329"/>
      <c s="333"/>
      <c s="307">
        <f>G1802+G1810+G1807</f>
        <v>0</v>
      </c>
      <c s="307">
        <f t="shared" si="877" ref="H1801:Q1801">H1802+H1810+H1807</f>
        <v>2100</v>
      </c>
      <c s="307">
        <f t="shared" si="877"/>
        <v>2100</v>
      </c>
      <c s="318">
        <f t="shared" si="877"/>
        <v>0</v>
      </c>
      <c s="345">
        <f t="shared" si="877"/>
        <v>2100</v>
      </c>
      <c s="307">
        <f t="shared" si="877"/>
        <v>0</v>
      </c>
      <c s="307">
        <f t="shared" si="877"/>
        <v>2100</v>
      </c>
      <c s="307">
        <f t="shared" si="877"/>
        <v>363.375</v>
      </c>
      <c s="307">
        <f t="shared" si="877"/>
        <v>2463.375</v>
      </c>
      <c s="307">
        <f>P1802+P1810+P1807</f>
        <v>3332.1399999999994</v>
      </c>
      <c s="309">
        <f t="shared" si="877"/>
        <v>5795.5149999999994</v>
      </c>
      <c s="307">
        <f>R1802+R1810+R1807</f>
        <v>0</v>
      </c>
      <c s="309">
        <f>S1802+S1810+S1807</f>
        <v>5795.5149999999994</v>
      </c>
      <c s="31"/>
      <c s="40"/>
      <c s="40"/>
    </row>
    <row r="1802" spans="1:22" s="41" customFormat="1" ht="12.75">
      <c r="A1802" s="298" t="s">
        <v>37</v>
      </c>
      <c s="86" t="s">
        <v>1046</v>
      </c>
      <c s="86" t="s">
        <v>423</v>
      </c>
      <c s="86" t="s">
        <v>417</v>
      </c>
      <c s="86" t="s">
        <v>38</v>
      </c>
      <c s="331"/>
      <c s="307">
        <f t="shared" si="878" ref="G1802:S1803">G1803</f>
        <v>0</v>
      </c>
      <c s="305">
        <f t="shared" si="878"/>
        <v>1200</v>
      </c>
      <c s="305">
        <f t="shared" si="878"/>
        <v>1200</v>
      </c>
      <c s="351">
        <f t="shared" si="878"/>
        <v>0</v>
      </c>
      <c s="345">
        <f t="shared" si="878"/>
        <v>1200</v>
      </c>
      <c s="305">
        <f t="shared" si="878"/>
        <v>0</v>
      </c>
      <c s="305">
        <f t="shared" si="878"/>
        <v>1200</v>
      </c>
      <c s="305">
        <f t="shared" si="878"/>
        <v>458.375</v>
      </c>
      <c s="306">
        <f t="shared" si="878"/>
        <v>1658.375</v>
      </c>
      <c s="305">
        <f t="shared" si="878"/>
        <v>-1158.3800000000001</v>
      </c>
      <c s="306">
        <f t="shared" si="878"/>
        <v>499.995</v>
      </c>
      <c s="305">
        <f t="shared" si="878"/>
        <v>0</v>
      </c>
      <c s="306">
        <f t="shared" si="878"/>
        <v>499.995</v>
      </c>
      <c s="31"/>
      <c s="40"/>
      <c s="40"/>
    </row>
    <row r="1803" spans="1:22" s="41" customFormat="1" ht="12.75">
      <c r="A1803" s="298" t="s">
        <v>39</v>
      </c>
      <c s="86" t="s">
        <v>1046</v>
      </c>
      <c s="86" t="s">
        <v>423</v>
      </c>
      <c s="86" t="s">
        <v>417</v>
      </c>
      <c s="86" t="s">
        <v>40</v>
      </c>
      <c s="331"/>
      <c s="307">
        <f t="shared" si="878"/>
        <v>0</v>
      </c>
      <c s="305">
        <f t="shared" si="878"/>
        <v>1200</v>
      </c>
      <c s="305">
        <f t="shared" si="878"/>
        <v>1200</v>
      </c>
      <c s="351">
        <f t="shared" si="878"/>
        <v>0</v>
      </c>
      <c s="345">
        <f>K1804+K1806+K1805</f>
        <v>1200</v>
      </c>
      <c s="305">
        <f t="shared" si="878"/>
        <v>0</v>
      </c>
      <c s="305">
        <f t="shared" si="879" ref="M1803:S1803">M1804+M1806+M1805</f>
        <v>1200</v>
      </c>
      <c s="305">
        <f t="shared" si="879"/>
        <v>458.375</v>
      </c>
      <c s="305">
        <f t="shared" si="879"/>
        <v>1658.375</v>
      </c>
      <c s="305">
        <f t="shared" si="879"/>
        <v>-1158.3800000000001</v>
      </c>
      <c s="306">
        <f t="shared" si="879"/>
        <v>499.995</v>
      </c>
      <c s="305">
        <f t="shared" si="879"/>
        <v>0</v>
      </c>
      <c s="306">
        <f t="shared" si="879"/>
        <v>499.995</v>
      </c>
      <c s="31"/>
      <c s="40"/>
      <c s="40"/>
    </row>
    <row r="1804" spans="1:22" s="41" customFormat="1" ht="12.75" hidden="1">
      <c r="A1804" s="298" t="s">
        <v>645</v>
      </c>
      <c s="86" t="s">
        <v>1046</v>
      </c>
      <c s="86" t="s">
        <v>423</v>
      </c>
      <c s="86" t="s">
        <v>417</v>
      </c>
      <c s="86" t="s">
        <v>40</v>
      </c>
      <c s="331" t="s">
        <v>646</v>
      </c>
      <c s="307">
        <v>0</v>
      </c>
      <c s="305">
        <v>1200</v>
      </c>
      <c s="305">
        <f>G1804+H1804</f>
        <v>1200</v>
      </c>
      <c s="351">
        <v>0</v>
      </c>
      <c s="345">
        <f>I1804+J1804</f>
        <v>1200</v>
      </c>
      <c s="305">
        <v>0</v>
      </c>
      <c s="305">
        <f>K1804+L1804</f>
        <v>1200</v>
      </c>
      <c s="305">
        <v>-1200</v>
      </c>
      <c s="306">
        <f>K1804+N1804</f>
        <v>0</v>
      </c>
      <c s="307">
        <v>0</v>
      </c>
      <c s="306">
        <f>O1804+P1804</f>
        <v>0</v>
      </c>
      <c s="307">
        <v>0</v>
      </c>
      <c s="306">
        <f>Q1804+R1804</f>
        <v>0</v>
      </c>
      <c s="31"/>
      <c s="40"/>
      <c s="40"/>
    </row>
    <row r="1805" spans="1:22" s="41" customFormat="1" ht="25.5">
      <c r="A1805" s="298" t="s">
        <v>684</v>
      </c>
      <c s="334">
        <v>801</v>
      </c>
      <c s="86" t="s">
        <v>423</v>
      </c>
      <c s="86" t="s">
        <v>417</v>
      </c>
      <c s="86" t="s">
        <v>40</v>
      </c>
      <c s="331" t="s">
        <v>685</v>
      </c>
      <c s="307">
        <v>0</v>
      </c>
      <c s="307">
        <v>0</v>
      </c>
      <c s="305">
        <f>G1805+H1805</f>
        <v>0</v>
      </c>
      <c s="351">
        <v>0</v>
      </c>
      <c s="345">
        <f>I1805+J1805</f>
        <v>0</v>
      </c>
      <c s="305">
        <v>0</v>
      </c>
      <c s="305">
        <f>K1805+L1805</f>
        <v>0</v>
      </c>
      <c s="305">
        <f>378.375+280</f>
        <v>658.375</v>
      </c>
      <c s="306">
        <f>K1805+N1805</f>
        <v>658.375</v>
      </c>
      <c s="307">
        <v>-658.38</v>
      </c>
      <c s="306">
        <f>O1805+P1805</f>
        <v>-0.0049999999999954525</v>
      </c>
      <c s="307">
        <v>0</v>
      </c>
      <c s="306">
        <f>Q1805+R1805</f>
        <v>-0.0049999999999954525</v>
      </c>
      <c s="31" t="s">
        <v>639</v>
      </c>
      <c s="40"/>
      <c s="40"/>
    </row>
    <row r="1806" spans="1:22" s="41" customFormat="1" ht="38.25">
      <c r="A1806" s="298" t="s">
        <v>665</v>
      </c>
      <c s="334">
        <v>801</v>
      </c>
      <c s="86" t="s">
        <v>423</v>
      </c>
      <c s="86" t="s">
        <v>417</v>
      </c>
      <c s="86" t="s">
        <v>40</v>
      </c>
      <c s="331" t="s">
        <v>666</v>
      </c>
      <c s="307">
        <v>0</v>
      </c>
      <c s="307">
        <v>0</v>
      </c>
      <c s="305">
        <f>G1806+H1806</f>
        <v>0</v>
      </c>
      <c s="351">
        <v>0</v>
      </c>
      <c s="345">
        <f>I1806+J1806</f>
        <v>0</v>
      </c>
      <c s="305">
        <v>0</v>
      </c>
      <c s="305">
        <f>K1806+L1806</f>
        <v>0</v>
      </c>
      <c s="305">
        <v>1000</v>
      </c>
      <c s="306">
        <f>K1806+N1806</f>
        <v>1000</v>
      </c>
      <c s="307">
        <v>-500</v>
      </c>
      <c s="306">
        <f>O1806+P1806</f>
        <v>500</v>
      </c>
      <c s="307">
        <v>0</v>
      </c>
      <c s="306">
        <f>Q1806+R1806</f>
        <v>500</v>
      </c>
      <c s="31"/>
      <c s="40"/>
      <c s="40"/>
    </row>
    <row r="1807" spans="1:22" s="41" customFormat="1" ht="12.75">
      <c r="A1807" s="298" t="s">
        <v>616</v>
      </c>
      <c s="334">
        <v>801</v>
      </c>
      <c s="86" t="s">
        <v>423</v>
      </c>
      <c s="86" t="s">
        <v>417</v>
      </c>
      <c s="86" t="s">
        <v>617</v>
      </c>
      <c s="331"/>
      <c s="307">
        <f t="shared" si="880" ref="G1807:M1807">G1809</f>
        <v>0</v>
      </c>
      <c s="307">
        <f t="shared" si="880"/>
        <v>0</v>
      </c>
      <c s="307">
        <f t="shared" si="880"/>
        <v>0</v>
      </c>
      <c s="318">
        <f t="shared" si="880"/>
        <v>0</v>
      </c>
      <c s="345">
        <f t="shared" si="880"/>
        <v>0</v>
      </c>
      <c s="307">
        <f t="shared" si="880"/>
        <v>0</v>
      </c>
      <c s="307">
        <f t="shared" si="880"/>
        <v>0</v>
      </c>
      <c s="307">
        <f>N1808</f>
        <v>0</v>
      </c>
      <c s="307">
        <f t="shared" si="881" ref="O1807:S1808">O1808</f>
        <v>0</v>
      </c>
      <c s="307">
        <f t="shared" si="881"/>
        <v>182.69999999999999</v>
      </c>
      <c s="309">
        <f t="shared" si="881"/>
        <v>182.69999999999999</v>
      </c>
      <c s="307">
        <f t="shared" si="881"/>
        <v>0</v>
      </c>
      <c s="309">
        <f t="shared" si="881"/>
        <v>182.69999999999999</v>
      </c>
      <c s="31"/>
      <c s="40"/>
      <c s="40"/>
    </row>
    <row r="1808" spans="1:22" s="41" customFormat="1" ht="28.5" customHeight="1">
      <c r="A1808" s="298" t="s">
        <v>177</v>
      </c>
      <c s="334">
        <v>801</v>
      </c>
      <c s="86" t="s">
        <v>423</v>
      </c>
      <c s="86" t="s">
        <v>417</v>
      </c>
      <c s="86" t="s">
        <v>176</v>
      </c>
      <c s="331"/>
      <c s="307">
        <v>0</v>
      </c>
      <c s="305">
        <v>0</v>
      </c>
      <c s="305">
        <f>G1808+H1808</f>
        <v>0</v>
      </c>
      <c s="351">
        <v>0</v>
      </c>
      <c s="345">
        <f>I1808+J1808</f>
        <v>0</v>
      </c>
      <c s="305">
        <v>0</v>
      </c>
      <c s="305">
        <f>K1808+L1808</f>
        <v>0</v>
      </c>
      <c s="305">
        <f>N1809</f>
        <v>0</v>
      </c>
      <c s="305">
        <f t="shared" si="881"/>
        <v>0</v>
      </c>
      <c s="305">
        <f t="shared" si="881"/>
        <v>182.69999999999999</v>
      </c>
      <c s="306">
        <f t="shared" si="881"/>
        <v>182.69999999999999</v>
      </c>
      <c s="305">
        <f t="shared" si="881"/>
        <v>0</v>
      </c>
      <c s="306">
        <f t="shared" si="881"/>
        <v>182.69999999999999</v>
      </c>
      <c s="31" t="s">
        <v>686</v>
      </c>
      <c s="40" t="s">
        <v>161</v>
      </c>
      <c s="40" t="s">
        <v>179</v>
      </c>
    </row>
    <row r="1809" spans="1:22" s="41" customFormat="1" ht="25.5">
      <c r="A1809" s="298" t="s">
        <v>684</v>
      </c>
      <c s="334">
        <v>801</v>
      </c>
      <c s="86" t="s">
        <v>423</v>
      </c>
      <c s="86" t="s">
        <v>417</v>
      </c>
      <c s="86" t="s">
        <v>176</v>
      </c>
      <c s="331" t="s">
        <v>685</v>
      </c>
      <c s="307">
        <v>0</v>
      </c>
      <c s="305">
        <v>0</v>
      </c>
      <c s="305">
        <f>G1809+H1809</f>
        <v>0</v>
      </c>
      <c s="351">
        <v>0</v>
      </c>
      <c s="345">
        <f>I1809+J1809</f>
        <v>0</v>
      </c>
      <c s="305">
        <v>0</v>
      </c>
      <c s="305">
        <f>K1809+L1809</f>
        <v>0</v>
      </c>
      <c s="305">
        <v>0</v>
      </c>
      <c s="306">
        <f>K1809+N1809</f>
        <v>0</v>
      </c>
      <c s="307">
        <v>182.69999999999999</v>
      </c>
      <c s="306">
        <f>O1809+P1809</f>
        <v>182.69999999999999</v>
      </c>
      <c s="307">
        <v>0</v>
      </c>
      <c s="306">
        <f>Q1809+R1809</f>
        <v>182.69999999999999</v>
      </c>
      <c s="31" t="s">
        <v>174</v>
      </c>
      <c s="40"/>
      <c s="40"/>
    </row>
    <row r="1810" spans="1:22" s="41" customFormat="1" ht="12.75">
      <c r="A1810" s="298" t="s">
        <v>643</v>
      </c>
      <c s="334">
        <v>801</v>
      </c>
      <c s="86" t="s">
        <v>423</v>
      </c>
      <c s="86" t="s">
        <v>417</v>
      </c>
      <c s="86" t="s">
        <v>644</v>
      </c>
      <c s="331"/>
      <c s="307">
        <f>G1813+G1817+G1820+G1811</f>
        <v>0</v>
      </c>
      <c s="307">
        <f t="shared" si="882" ref="H1810:Q1810">H1813+H1817+H1820+H1811</f>
        <v>900</v>
      </c>
      <c s="307">
        <f t="shared" si="882"/>
        <v>900</v>
      </c>
      <c s="318">
        <f t="shared" si="882"/>
        <v>0</v>
      </c>
      <c s="345">
        <f t="shared" si="882"/>
        <v>900</v>
      </c>
      <c s="307">
        <f t="shared" si="882"/>
        <v>0</v>
      </c>
      <c s="307">
        <f>M1813+M1817+M1820+M1811</f>
        <v>900</v>
      </c>
      <c s="307">
        <f t="shared" si="882"/>
        <v>-95</v>
      </c>
      <c s="307">
        <f t="shared" si="882"/>
        <v>805</v>
      </c>
      <c s="307">
        <f>P1813+P1817+P1820+P1811</f>
        <v>4307.8199999999997</v>
      </c>
      <c s="309">
        <f t="shared" si="882"/>
        <v>5112.8199999999997</v>
      </c>
      <c s="307">
        <f>R1813+R1817+R1820+R1811</f>
        <v>0</v>
      </c>
      <c s="309">
        <f>S1813+S1817+S1820+S1811</f>
        <v>5112.8199999999997</v>
      </c>
      <c s="31"/>
      <c s="40"/>
      <c s="40"/>
    </row>
    <row r="1811" spans="1:22" s="41" customFormat="1" ht="25.5">
      <c r="A1811" s="298" t="s">
        <v>868</v>
      </c>
      <c s="334">
        <v>801</v>
      </c>
      <c s="86" t="s">
        <v>423</v>
      </c>
      <c s="86" t="s">
        <v>417</v>
      </c>
      <c s="86" t="s">
        <v>390</v>
      </c>
      <c s="331"/>
      <c s="307">
        <f>G1812</f>
        <v>0</v>
      </c>
      <c s="307">
        <f t="shared" si="883" ref="H1811:S1811">H1812</f>
        <v>0</v>
      </c>
      <c s="307">
        <f t="shared" si="883"/>
        <v>0</v>
      </c>
      <c s="318">
        <f t="shared" si="883"/>
        <v>0</v>
      </c>
      <c s="345">
        <f t="shared" si="883"/>
        <v>0</v>
      </c>
      <c s="307">
        <f t="shared" si="883"/>
        <v>0</v>
      </c>
      <c s="307">
        <f t="shared" si="883"/>
        <v>0</v>
      </c>
      <c s="307">
        <f t="shared" si="883"/>
        <v>0</v>
      </c>
      <c s="307">
        <f t="shared" si="883"/>
        <v>0</v>
      </c>
      <c s="307">
        <f t="shared" si="883"/>
        <v>4507.8199999999997</v>
      </c>
      <c s="226">
        <f t="shared" si="883"/>
        <v>4507.8199999999997</v>
      </c>
      <c s="307">
        <f t="shared" si="883"/>
        <v>0</v>
      </c>
      <c s="226">
        <f t="shared" si="883"/>
        <v>4507.8199999999997</v>
      </c>
      <c s="31"/>
      <c s="40"/>
      <c s="40"/>
    </row>
    <row r="1812" spans="1:22" s="41" customFormat="1" ht="12.75">
      <c r="A1812" s="298" t="s">
        <v>667</v>
      </c>
      <c s="334">
        <v>801</v>
      </c>
      <c s="86" t="s">
        <v>423</v>
      </c>
      <c s="86" t="s">
        <v>417</v>
      </c>
      <c s="86" t="s">
        <v>390</v>
      </c>
      <c s="331" t="s">
        <v>668</v>
      </c>
      <c s="305">
        <v>0</v>
      </c>
      <c s="305">
        <v>0</v>
      </c>
      <c s="305">
        <f>G1812+H1812</f>
        <v>0</v>
      </c>
      <c s="351">
        <v>0</v>
      </c>
      <c s="345">
        <f>I1812+J1812</f>
        <v>0</v>
      </c>
      <c s="305">
        <v>0</v>
      </c>
      <c s="305">
        <f>K1812+L1812</f>
        <v>0</v>
      </c>
      <c s="305">
        <v>0</v>
      </c>
      <c s="306">
        <f>K1812+N1812</f>
        <v>0</v>
      </c>
      <c s="307">
        <v>4507.8199999999997</v>
      </c>
      <c s="306">
        <f>O1812+P1812</f>
        <v>4507.8199999999997</v>
      </c>
      <c s="307">
        <v>0</v>
      </c>
      <c s="306">
        <f>Q1812+R1812</f>
        <v>4507.8199999999997</v>
      </c>
      <c s="196" t="s">
        <v>189</v>
      </c>
      <c s="40"/>
      <c s="40"/>
    </row>
    <row r="1813" spans="1:22" s="41" customFormat="1" ht="12.75">
      <c r="A1813" s="298" t="s">
        <v>870</v>
      </c>
      <c s="334">
        <v>801</v>
      </c>
      <c s="86" t="s">
        <v>423</v>
      </c>
      <c s="86" t="s">
        <v>417</v>
      </c>
      <c s="86" t="s">
        <v>397</v>
      </c>
      <c s="331"/>
      <c s="307">
        <f>G1815</f>
        <v>0</v>
      </c>
      <c s="305">
        <f>H1815</f>
        <v>400</v>
      </c>
      <c s="305">
        <f>I1815</f>
        <v>400</v>
      </c>
      <c s="351">
        <f>J1815</f>
        <v>0</v>
      </c>
      <c s="345">
        <f>K1815+K1814</f>
        <v>400</v>
      </c>
      <c s="305">
        <f>L1815</f>
        <v>0</v>
      </c>
      <c s="305">
        <f>M1815+M1814</f>
        <v>400</v>
      </c>
      <c s="305">
        <f t="shared" si="884" ref="N1813:S1813">N1815+N1814+N1816</f>
        <v>0</v>
      </c>
      <c s="305">
        <f t="shared" si="884"/>
        <v>400</v>
      </c>
      <c s="305">
        <f t="shared" si="884"/>
        <v>-200</v>
      </c>
      <c s="306">
        <f t="shared" si="884"/>
        <v>200</v>
      </c>
      <c s="305">
        <f t="shared" si="884"/>
        <v>0</v>
      </c>
      <c s="306">
        <f t="shared" si="884"/>
        <v>200</v>
      </c>
      <c s="31"/>
      <c s="40"/>
      <c s="40"/>
    </row>
    <row r="1814" spans="1:22" s="41" customFormat="1" ht="25.5">
      <c r="A1814" s="298" t="s">
        <v>684</v>
      </c>
      <c s="334">
        <v>801</v>
      </c>
      <c s="86" t="s">
        <v>423</v>
      </c>
      <c s="86" t="s">
        <v>417</v>
      </c>
      <c s="86" t="s">
        <v>397</v>
      </c>
      <c s="331" t="s">
        <v>685</v>
      </c>
      <c s="305">
        <v>0</v>
      </c>
      <c s="305">
        <v>0</v>
      </c>
      <c s="305">
        <f>G1814+H1814</f>
        <v>0</v>
      </c>
      <c s="351">
        <v>0</v>
      </c>
      <c s="345">
        <f>I1814+J1814</f>
        <v>0</v>
      </c>
      <c s="305">
        <v>0</v>
      </c>
      <c s="305">
        <f>K1814+L1814</f>
        <v>0</v>
      </c>
      <c s="305">
        <v>400</v>
      </c>
      <c s="306">
        <f>K1814+N1814</f>
        <v>400</v>
      </c>
      <c s="307">
        <v>-400</v>
      </c>
      <c s="306">
        <f>O1814+P1814</f>
        <v>0</v>
      </c>
      <c s="307">
        <v>0</v>
      </c>
      <c s="306">
        <f>Q1814+R1814</f>
        <v>0</v>
      </c>
      <c s="31"/>
      <c s="40"/>
      <c s="40"/>
    </row>
    <row r="1815" spans="1:22" s="41" customFormat="1" ht="12.75" hidden="1">
      <c r="A1815" s="298" t="s">
        <v>645</v>
      </c>
      <c s="334">
        <v>801</v>
      </c>
      <c s="86" t="s">
        <v>423</v>
      </c>
      <c s="86" t="s">
        <v>417</v>
      </c>
      <c s="86" t="s">
        <v>397</v>
      </c>
      <c s="331" t="s">
        <v>646</v>
      </c>
      <c s="307">
        <v>0</v>
      </c>
      <c s="305">
        <v>400</v>
      </c>
      <c s="305">
        <f>G1815+H1815</f>
        <v>400</v>
      </c>
      <c s="351">
        <v>0</v>
      </c>
      <c s="345">
        <f>I1815+J1815</f>
        <v>400</v>
      </c>
      <c s="305">
        <v>0</v>
      </c>
      <c s="305">
        <f>K1815+L1815</f>
        <v>400</v>
      </c>
      <c s="305">
        <v>-400</v>
      </c>
      <c s="306">
        <f>K1815+N1815</f>
        <v>0</v>
      </c>
      <c s="307">
        <v>0</v>
      </c>
      <c s="306">
        <f>O1815+P1815</f>
        <v>0</v>
      </c>
      <c s="307">
        <v>0</v>
      </c>
      <c s="306">
        <f>Q1815+R1815</f>
        <v>0</v>
      </c>
      <c s="31"/>
      <c s="40"/>
      <c s="40"/>
    </row>
    <row r="1816" spans="1:22" s="41" customFormat="1" ht="12.75">
      <c r="A1816" s="298" t="s">
        <v>667</v>
      </c>
      <c s="334">
        <v>801</v>
      </c>
      <c s="86" t="s">
        <v>423</v>
      </c>
      <c s="86" t="s">
        <v>417</v>
      </c>
      <c s="86" t="s">
        <v>397</v>
      </c>
      <c s="331" t="s">
        <v>668</v>
      </c>
      <c s="305">
        <v>0</v>
      </c>
      <c s="305">
        <v>0</v>
      </c>
      <c s="305">
        <f>G1816+H1816</f>
        <v>0</v>
      </c>
      <c s="351">
        <v>0</v>
      </c>
      <c s="345">
        <f>I1816+J1816</f>
        <v>0</v>
      </c>
      <c s="305">
        <v>0</v>
      </c>
      <c s="305">
        <f>K1816+L1816</f>
        <v>0</v>
      </c>
      <c s="305">
        <v>0</v>
      </c>
      <c s="306">
        <f>K1816+N1816</f>
        <v>0</v>
      </c>
      <c s="307">
        <f>400-200</f>
        <v>200</v>
      </c>
      <c s="306">
        <f>O1816+P1816</f>
        <v>200</v>
      </c>
      <c s="307">
        <v>0</v>
      </c>
      <c s="306">
        <f>Q1816+R1816</f>
        <v>200</v>
      </c>
      <c s="31" t="s">
        <v>185</v>
      </c>
      <c s="40"/>
      <c s="40"/>
    </row>
    <row r="1817" spans="1:22" s="41" customFormat="1" ht="12.75">
      <c r="A1817" s="298" t="s">
        <v>871</v>
      </c>
      <c s="334">
        <v>801</v>
      </c>
      <c s="86" t="s">
        <v>423</v>
      </c>
      <c s="86" t="s">
        <v>417</v>
      </c>
      <c s="86" t="s">
        <v>398</v>
      </c>
      <c s="331"/>
      <c s="307">
        <f>G1819</f>
        <v>0</v>
      </c>
      <c s="305">
        <f>H1819</f>
        <v>500</v>
      </c>
      <c s="305">
        <f>I1819</f>
        <v>500</v>
      </c>
      <c s="351">
        <f>J1819</f>
        <v>0</v>
      </c>
      <c s="345">
        <f>K1819+K1818</f>
        <v>500</v>
      </c>
      <c s="305">
        <f>L1819</f>
        <v>0</v>
      </c>
      <c s="305">
        <f t="shared" si="885" ref="M1817:S1817">M1819+M1818</f>
        <v>500</v>
      </c>
      <c s="305">
        <f t="shared" si="885"/>
        <v>-445</v>
      </c>
      <c s="306">
        <f t="shared" si="885"/>
        <v>55</v>
      </c>
      <c s="305">
        <f t="shared" si="885"/>
        <v>0</v>
      </c>
      <c s="306">
        <f t="shared" si="885"/>
        <v>55</v>
      </c>
      <c s="305">
        <f t="shared" si="885"/>
        <v>0</v>
      </c>
      <c s="306">
        <f t="shared" si="885"/>
        <v>55</v>
      </c>
      <c s="31"/>
      <c s="40"/>
      <c s="40"/>
    </row>
    <row r="1818" spans="1:22" s="41" customFormat="1" ht="25.5">
      <c r="A1818" s="298" t="s">
        <v>684</v>
      </c>
      <c s="334">
        <v>801</v>
      </c>
      <c s="86" t="s">
        <v>423</v>
      </c>
      <c s="86" t="s">
        <v>417</v>
      </c>
      <c s="86" t="s">
        <v>398</v>
      </c>
      <c s="331" t="s">
        <v>685</v>
      </c>
      <c s="305">
        <v>0</v>
      </c>
      <c s="305">
        <v>0</v>
      </c>
      <c s="305">
        <f>G1818+H1818</f>
        <v>0</v>
      </c>
      <c s="351">
        <v>0</v>
      </c>
      <c s="345">
        <f>I1818+J1818</f>
        <v>0</v>
      </c>
      <c s="305">
        <v>0</v>
      </c>
      <c s="305">
        <f>K1818+L1818</f>
        <v>0</v>
      </c>
      <c s="305">
        <v>55</v>
      </c>
      <c s="306">
        <f>K1818+N1818</f>
        <v>55</v>
      </c>
      <c s="307">
        <v>0</v>
      </c>
      <c s="306">
        <f>O1818+P1818</f>
        <v>55</v>
      </c>
      <c s="307">
        <v>0</v>
      </c>
      <c s="306">
        <f>Q1818+R1818</f>
        <v>55</v>
      </c>
      <c s="31"/>
      <c s="40"/>
      <c s="40"/>
    </row>
    <row r="1819" spans="1:22" s="41" customFormat="1" ht="12.75" hidden="1">
      <c r="A1819" s="298" t="s">
        <v>645</v>
      </c>
      <c s="334">
        <v>801</v>
      </c>
      <c s="86" t="s">
        <v>423</v>
      </c>
      <c s="86" t="s">
        <v>417</v>
      </c>
      <c s="86" t="s">
        <v>398</v>
      </c>
      <c s="331" t="s">
        <v>646</v>
      </c>
      <c s="307">
        <v>0</v>
      </c>
      <c s="305">
        <v>500</v>
      </c>
      <c s="305">
        <f>G1819+H1819</f>
        <v>500</v>
      </c>
      <c s="351">
        <v>0</v>
      </c>
      <c s="345">
        <f>I1819+J1819</f>
        <v>500</v>
      </c>
      <c s="305">
        <v>0</v>
      </c>
      <c s="305">
        <f>K1819+L1819</f>
        <v>500</v>
      </c>
      <c s="305">
        <v>-500</v>
      </c>
      <c s="306">
        <f>K1819+N1819</f>
        <v>0</v>
      </c>
      <c s="307">
        <v>0</v>
      </c>
      <c s="306">
        <f>O1819+P1819</f>
        <v>0</v>
      </c>
      <c s="307">
        <v>0</v>
      </c>
      <c s="306">
        <f>Q1819+R1819</f>
        <v>0</v>
      </c>
      <c s="31"/>
      <c s="40"/>
      <c s="40"/>
    </row>
    <row r="1820" spans="1:22" s="41" customFormat="1" ht="12.75">
      <c r="A1820" s="298" t="s">
        <v>405</v>
      </c>
      <c s="334">
        <v>801</v>
      </c>
      <c s="86" t="s">
        <v>423</v>
      </c>
      <c s="86" t="s">
        <v>417</v>
      </c>
      <c s="86" t="s">
        <v>404</v>
      </c>
      <c s="331"/>
      <c s="307">
        <f>G1821</f>
        <v>0</v>
      </c>
      <c s="307">
        <f t="shared" si="886" ref="H1820:S1820">H1821</f>
        <v>0</v>
      </c>
      <c s="307">
        <f t="shared" si="886"/>
        <v>0</v>
      </c>
      <c s="318">
        <f t="shared" si="886"/>
        <v>0</v>
      </c>
      <c s="345">
        <f t="shared" si="886"/>
        <v>0</v>
      </c>
      <c s="307">
        <f t="shared" si="886"/>
        <v>0</v>
      </c>
      <c s="307">
        <f t="shared" si="886"/>
        <v>0</v>
      </c>
      <c s="307">
        <f t="shared" si="886"/>
        <v>350</v>
      </c>
      <c s="309">
        <f t="shared" si="886"/>
        <v>350</v>
      </c>
      <c s="307">
        <f t="shared" si="886"/>
        <v>0</v>
      </c>
      <c s="309">
        <f t="shared" si="886"/>
        <v>350</v>
      </c>
      <c s="307">
        <f t="shared" si="886"/>
        <v>0</v>
      </c>
      <c s="309">
        <f t="shared" si="886"/>
        <v>350</v>
      </c>
      <c s="31"/>
      <c s="40"/>
      <c s="40"/>
    </row>
    <row r="1821" spans="1:22" s="41" customFormat="1" ht="25.5">
      <c r="A1821" s="298" t="s">
        <v>684</v>
      </c>
      <c s="334">
        <v>801</v>
      </c>
      <c s="86" t="s">
        <v>423</v>
      </c>
      <c s="86" t="s">
        <v>417</v>
      </c>
      <c s="86" t="s">
        <v>404</v>
      </c>
      <c s="331" t="s">
        <v>685</v>
      </c>
      <c s="305">
        <v>0</v>
      </c>
      <c s="305">
        <v>0</v>
      </c>
      <c s="305">
        <f>G1821+H1821</f>
        <v>0</v>
      </c>
      <c s="351">
        <v>0</v>
      </c>
      <c s="345">
        <f>I1821+J1821</f>
        <v>0</v>
      </c>
      <c s="305">
        <v>0</v>
      </c>
      <c s="305">
        <f>K1821+L1821</f>
        <v>0</v>
      </c>
      <c s="305">
        <v>350</v>
      </c>
      <c s="306">
        <f>K1821+N1821</f>
        <v>350</v>
      </c>
      <c s="307">
        <v>0</v>
      </c>
      <c s="306">
        <f>O1821+P1821</f>
        <v>350</v>
      </c>
      <c s="307">
        <v>0</v>
      </c>
      <c s="306">
        <f>Q1821+R1821</f>
        <v>350</v>
      </c>
      <c s="31"/>
      <c s="40"/>
      <c s="40"/>
    </row>
    <row r="1822" spans="1:22" s="41" customFormat="1" ht="12.75">
      <c r="A1822" s="332" t="s">
        <v>446</v>
      </c>
      <c s="329" t="s">
        <v>1046</v>
      </c>
      <c s="329" t="s">
        <v>423</v>
      </c>
      <c s="329" t="s">
        <v>419</v>
      </c>
      <c s="329"/>
      <c s="333"/>
      <c s="307">
        <f>G1823</f>
        <v>0</v>
      </c>
      <c s="305">
        <f t="shared" si="887" ref="H1822:S1823">H1823</f>
        <v>1010</v>
      </c>
      <c s="305">
        <f t="shared" si="887"/>
        <v>1010</v>
      </c>
      <c s="351">
        <f t="shared" si="887"/>
        <v>0</v>
      </c>
      <c s="345">
        <f t="shared" si="887"/>
        <v>1010</v>
      </c>
      <c s="305">
        <f t="shared" si="887"/>
        <v>0</v>
      </c>
      <c s="305">
        <f t="shared" si="887"/>
        <v>1010</v>
      </c>
      <c s="305">
        <f t="shared" si="887"/>
        <v>-510</v>
      </c>
      <c s="306">
        <f t="shared" si="887"/>
        <v>500</v>
      </c>
      <c s="305">
        <f t="shared" si="887"/>
        <v>0</v>
      </c>
      <c s="306">
        <f t="shared" si="887"/>
        <v>500</v>
      </c>
      <c s="305">
        <f t="shared" si="887"/>
        <v>0</v>
      </c>
      <c s="306">
        <f t="shared" si="887"/>
        <v>500</v>
      </c>
      <c s="31"/>
      <c s="40"/>
      <c s="40"/>
    </row>
    <row r="1823" spans="1:22" s="41" customFormat="1" ht="12.75">
      <c r="A1823" s="298" t="s">
        <v>643</v>
      </c>
      <c s="86" t="s">
        <v>1046</v>
      </c>
      <c s="86" t="s">
        <v>423</v>
      </c>
      <c s="86" t="s">
        <v>419</v>
      </c>
      <c s="86" t="s">
        <v>644</v>
      </c>
      <c s="331"/>
      <c s="307">
        <f>G1824</f>
        <v>0</v>
      </c>
      <c s="305">
        <f t="shared" si="887"/>
        <v>1010</v>
      </c>
      <c s="305">
        <f t="shared" si="887"/>
        <v>1010</v>
      </c>
      <c s="351">
        <f t="shared" si="887"/>
        <v>0</v>
      </c>
      <c s="345">
        <f t="shared" si="887"/>
        <v>1010</v>
      </c>
      <c s="305">
        <f t="shared" si="887"/>
        <v>0</v>
      </c>
      <c s="305">
        <f t="shared" si="887"/>
        <v>1010</v>
      </c>
      <c s="305">
        <f t="shared" si="887"/>
        <v>-510</v>
      </c>
      <c s="306">
        <f t="shared" si="887"/>
        <v>500</v>
      </c>
      <c s="305">
        <f t="shared" si="887"/>
        <v>0</v>
      </c>
      <c s="306">
        <f t="shared" si="887"/>
        <v>500</v>
      </c>
      <c s="305">
        <f t="shared" si="887"/>
        <v>0</v>
      </c>
      <c s="306">
        <f t="shared" si="887"/>
        <v>500</v>
      </c>
      <c s="31"/>
      <c s="40"/>
      <c s="40"/>
    </row>
    <row r="1824" spans="1:22" s="41" customFormat="1" ht="25.5">
      <c r="A1824" s="298" t="s">
        <v>872</v>
      </c>
      <c s="86" t="s">
        <v>1046</v>
      </c>
      <c s="86" t="s">
        <v>423</v>
      </c>
      <c s="86" t="s">
        <v>419</v>
      </c>
      <c s="86" t="s">
        <v>399</v>
      </c>
      <c s="331"/>
      <c s="307">
        <f>G1825</f>
        <v>0</v>
      </c>
      <c s="305">
        <f>H1825</f>
        <v>1010</v>
      </c>
      <c s="305">
        <f>I1825</f>
        <v>1010</v>
      </c>
      <c s="351">
        <f>J1825</f>
        <v>0</v>
      </c>
      <c s="345">
        <f>K1825+K1831</f>
        <v>1010</v>
      </c>
      <c s="305">
        <f>L1825</f>
        <v>0</v>
      </c>
      <c s="305">
        <f>M1825+M1831</f>
        <v>1010</v>
      </c>
      <c s="305">
        <f t="shared" si="888" ref="N1824:S1824">N1825+N1831+N1832</f>
        <v>-510</v>
      </c>
      <c s="305">
        <f t="shared" si="888"/>
        <v>500</v>
      </c>
      <c s="305">
        <f t="shared" si="888"/>
        <v>0</v>
      </c>
      <c s="306">
        <f t="shared" si="888"/>
        <v>500</v>
      </c>
      <c s="305">
        <f t="shared" si="888"/>
        <v>0</v>
      </c>
      <c s="306">
        <f t="shared" si="888"/>
        <v>500</v>
      </c>
      <c s="31"/>
      <c s="40"/>
      <c s="40"/>
    </row>
    <row r="1825" spans="1:22" s="41" customFormat="1" ht="12.75" hidden="1">
      <c r="A1825" s="298" t="s">
        <v>645</v>
      </c>
      <c s="86" t="s">
        <v>1046</v>
      </c>
      <c s="86" t="s">
        <v>423</v>
      </c>
      <c s="86" t="s">
        <v>419</v>
      </c>
      <c s="86" t="s">
        <v>399</v>
      </c>
      <c s="331" t="s">
        <v>646</v>
      </c>
      <c s="307">
        <v>0</v>
      </c>
      <c s="305">
        <v>1010</v>
      </c>
      <c s="305">
        <f>G1825+H1825</f>
        <v>1010</v>
      </c>
      <c s="351">
        <v>0</v>
      </c>
      <c s="345">
        <f>I1825+J1825</f>
        <v>1010</v>
      </c>
      <c s="305">
        <v>0</v>
      </c>
      <c s="305">
        <f>K1825+L1825</f>
        <v>1010</v>
      </c>
      <c s="305">
        <v>-1010</v>
      </c>
      <c s="306">
        <f>K1825+N1825</f>
        <v>0</v>
      </c>
      <c s="307">
        <v>0</v>
      </c>
      <c s="306">
        <f>O1825+P1825</f>
        <v>0</v>
      </c>
      <c s="307">
        <v>0</v>
      </c>
      <c s="306">
        <f>Q1825+R1825</f>
        <v>0</v>
      </c>
      <c s="31"/>
      <c s="40"/>
      <c s="40"/>
    </row>
    <row r="1826" spans="1:22" s="33" customFormat="1" ht="12.75" hidden="1">
      <c r="A1826" s="332" t="s">
        <v>844</v>
      </c>
      <c s="336">
        <v>801</v>
      </c>
      <c s="329" t="s">
        <v>427</v>
      </c>
      <c s="329"/>
      <c s="329"/>
      <c s="333"/>
      <c s="310">
        <f t="shared" si="889" ref="G1826:S1829">G1827</f>
        <v>0</v>
      </c>
      <c s="356">
        <f t="shared" si="889"/>
        <v>0</v>
      </c>
      <c s="356">
        <f t="shared" si="889"/>
        <v>0</v>
      </c>
      <c s="357">
        <f t="shared" si="889"/>
        <v>0</v>
      </c>
      <c s="343">
        <f t="shared" si="889"/>
        <v>0</v>
      </c>
      <c s="356">
        <f t="shared" si="889"/>
        <v>0</v>
      </c>
      <c s="356">
        <f t="shared" si="889"/>
        <v>0</v>
      </c>
      <c s="356">
        <f t="shared" si="889"/>
        <v>0</v>
      </c>
      <c s="308">
        <f t="shared" si="889"/>
        <v>0</v>
      </c>
      <c s="356">
        <f t="shared" si="889"/>
        <v>0</v>
      </c>
      <c s="308">
        <f t="shared" si="889"/>
        <v>0</v>
      </c>
      <c s="356">
        <f t="shared" si="889"/>
        <v>0</v>
      </c>
      <c s="308">
        <f t="shared" si="889"/>
        <v>0</v>
      </c>
      <c s="31"/>
      <c s="32"/>
      <c s="32"/>
    </row>
    <row r="1827" spans="1:22" s="33" customFormat="1" ht="25.5" hidden="1">
      <c r="A1827" s="332" t="s">
        <v>449</v>
      </c>
      <c s="336">
        <v>801</v>
      </c>
      <c s="329" t="s">
        <v>427</v>
      </c>
      <c s="329" t="s">
        <v>423</v>
      </c>
      <c s="329"/>
      <c s="333"/>
      <c s="307">
        <f t="shared" si="889"/>
        <v>0</v>
      </c>
      <c s="305">
        <f t="shared" si="889"/>
        <v>0</v>
      </c>
      <c s="305">
        <f t="shared" si="889"/>
        <v>0</v>
      </c>
      <c s="351">
        <f t="shared" si="889"/>
        <v>0</v>
      </c>
      <c s="345">
        <f t="shared" si="889"/>
        <v>0</v>
      </c>
      <c s="305">
        <f t="shared" si="889"/>
        <v>0</v>
      </c>
      <c s="305">
        <f t="shared" si="889"/>
        <v>0</v>
      </c>
      <c s="305">
        <f t="shared" si="889"/>
        <v>0</v>
      </c>
      <c s="306">
        <f t="shared" si="889"/>
        <v>0</v>
      </c>
      <c s="305">
        <f t="shared" si="889"/>
        <v>0</v>
      </c>
      <c s="306">
        <f t="shared" si="889"/>
        <v>0</v>
      </c>
      <c s="305">
        <f t="shared" si="889"/>
        <v>0</v>
      </c>
      <c s="306">
        <f t="shared" si="889"/>
        <v>0</v>
      </c>
      <c s="31"/>
      <c s="32"/>
      <c s="32"/>
    </row>
    <row r="1828" spans="1:22" s="33" customFormat="1" ht="12.75" hidden="1">
      <c r="A1828" s="298" t="s">
        <v>910</v>
      </c>
      <c s="334">
        <v>801</v>
      </c>
      <c s="86" t="s">
        <v>427</v>
      </c>
      <c s="86" t="s">
        <v>423</v>
      </c>
      <c s="86" t="s">
        <v>911</v>
      </c>
      <c s="331"/>
      <c s="307">
        <f t="shared" si="889"/>
        <v>0</v>
      </c>
      <c s="305">
        <f t="shared" si="889"/>
        <v>0</v>
      </c>
      <c s="305">
        <f t="shared" si="889"/>
        <v>0</v>
      </c>
      <c s="351">
        <f t="shared" si="889"/>
        <v>0</v>
      </c>
      <c s="345">
        <f t="shared" si="889"/>
        <v>0</v>
      </c>
      <c s="305">
        <f t="shared" si="889"/>
        <v>0</v>
      </c>
      <c s="305">
        <f t="shared" si="889"/>
        <v>0</v>
      </c>
      <c s="305">
        <f t="shared" si="889"/>
        <v>0</v>
      </c>
      <c s="306">
        <f t="shared" si="889"/>
        <v>0</v>
      </c>
      <c s="305">
        <f t="shared" si="889"/>
        <v>0</v>
      </c>
      <c s="306">
        <f t="shared" si="889"/>
        <v>0</v>
      </c>
      <c s="305">
        <f t="shared" si="889"/>
        <v>0</v>
      </c>
      <c s="306">
        <f t="shared" si="889"/>
        <v>0</v>
      </c>
      <c s="31"/>
      <c s="32"/>
      <c s="32"/>
    </row>
    <row r="1829" spans="1:22" s="33" customFormat="1" ht="12.75" hidden="1">
      <c r="A1829" s="298" t="s">
        <v>912</v>
      </c>
      <c s="334">
        <v>801</v>
      </c>
      <c s="86" t="s">
        <v>427</v>
      </c>
      <c s="86" t="s">
        <v>423</v>
      </c>
      <c s="86" t="s">
        <v>913</v>
      </c>
      <c s="331"/>
      <c s="307">
        <f t="shared" si="889"/>
        <v>0</v>
      </c>
      <c s="305">
        <f t="shared" si="889"/>
        <v>0</v>
      </c>
      <c s="305">
        <f t="shared" si="889"/>
        <v>0</v>
      </c>
      <c s="351">
        <f t="shared" si="889"/>
        <v>0</v>
      </c>
      <c s="345">
        <f t="shared" si="889"/>
        <v>0</v>
      </c>
      <c s="305">
        <f t="shared" si="889"/>
        <v>0</v>
      </c>
      <c s="305">
        <f t="shared" si="889"/>
        <v>0</v>
      </c>
      <c s="305">
        <f t="shared" si="889"/>
        <v>0</v>
      </c>
      <c s="306">
        <f t="shared" si="889"/>
        <v>0</v>
      </c>
      <c s="305">
        <f t="shared" si="889"/>
        <v>0</v>
      </c>
      <c s="306">
        <f t="shared" si="889"/>
        <v>0</v>
      </c>
      <c s="305">
        <f t="shared" si="889"/>
        <v>0</v>
      </c>
      <c s="306">
        <f t="shared" si="889"/>
        <v>0</v>
      </c>
      <c s="31"/>
      <c s="32"/>
      <c s="32"/>
    </row>
    <row r="1830" spans="1:22" s="33" customFormat="1" ht="12.75" hidden="1">
      <c r="A1830" s="298" t="s">
        <v>590</v>
      </c>
      <c s="334">
        <v>801</v>
      </c>
      <c s="86" t="s">
        <v>427</v>
      </c>
      <c s="86" t="s">
        <v>423</v>
      </c>
      <c s="86" t="s">
        <v>913</v>
      </c>
      <c s="331" t="s">
        <v>591</v>
      </c>
      <c s="307"/>
      <c s="305"/>
      <c s="305">
        <f>G1830+H1830</f>
        <v>0</v>
      </c>
      <c s="351"/>
      <c s="345">
        <f>I1830+J1830</f>
        <v>0</v>
      </c>
      <c s="305"/>
      <c s="305">
        <f>K1830+L1830</f>
        <v>0</v>
      </c>
      <c s="305"/>
      <c s="306">
        <f>K1830+N1830</f>
        <v>0</v>
      </c>
      <c s="305"/>
      <c s="306">
        <f>M1830+P1830</f>
        <v>0</v>
      </c>
      <c s="305"/>
      <c s="306">
        <f>O1830+R1830</f>
        <v>0</v>
      </c>
      <c s="31"/>
      <c s="32"/>
      <c s="32"/>
    </row>
    <row r="1831" spans="1:22" s="41" customFormat="1" ht="38.25">
      <c r="A1831" s="298" t="s">
        <v>1141</v>
      </c>
      <c s="334">
        <v>801</v>
      </c>
      <c s="86" t="s">
        <v>423</v>
      </c>
      <c s="86" t="s">
        <v>419</v>
      </c>
      <c s="86" t="s">
        <v>399</v>
      </c>
      <c s="331" t="s">
        <v>1142</v>
      </c>
      <c s="305">
        <v>0</v>
      </c>
      <c s="305">
        <v>0</v>
      </c>
      <c s="305">
        <f>G1831+H1831</f>
        <v>0</v>
      </c>
      <c s="351">
        <v>0</v>
      </c>
      <c s="345">
        <f>I1831+J1831</f>
        <v>0</v>
      </c>
      <c s="305">
        <v>0</v>
      </c>
      <c s="305">
        <f>K1831+L1831</f>
        <v>0</v>
      </c>
      <c s="305">
        <v>500</v>
      </c>
      <c s="306">
        <f>K1831+N1831</f>
        <v>500</v>
      </c>
      <c s="307">
        <v>-500</v>
      </c>
      <c s="306">
        <f>O1831+P1831</f>
        <v>0</v>
      </c>
      <c s="307">
        <v>0</v>
      </c>
      <c s="306">
        <f>Q1831+R1831</f>
        <v>0</v>
      </c>
      <c s="31"/>
      <c s="40"/>
      <c s="40"/>
    </row>
    <row r="1832" spans="1:22" s="41" customFormat="1" ht="12.75">
      <c r="A1832" s="298" t="s">
        <v>667</v>
      </c>
      <c s="334">
        <v>801</v>
      </c>
      <c s="86" t="s">
        <v>423</v>
      </c>
      <c s="86" t="s">
        <v>419</v>
      </c>
      <c s="86" t="s">
        <v>399</v>
      </c>
      <c s="331" t="s">
        <v>668</v>
      </c>
      <c s="305">
        <v>0</v>
      </c>
      <c s="305">
        <v>0</v>
      </c>
      <c s="305">
        <f>G1832+H1832</f>
        <v>0</v>
      </c>
      <c s="351">
        <v>0</v>
      </c>
      <c s="345">
        <f>I1832+J1832</f>
        <v>0</v>
      </c>
      <c s="305">
        <v>0</v>
      </c>
      <c s="305">
        <f>K1832+L1832</f>
        <v>0</v>
      </c>
      <c s="305">
        <v>0</v>
      </c>
      <c s="306">
        <f>K1832+N1832</f>
        <v>0</v>
      </c>
      <c s="307">
        <v>500</v>
      </c>
      <c s="306">
        <f>O1832+P1832</f>
        <v>500</v>
      </c>
      <c s="307">
        <v>0</v>
      </c>
      <c s="306">
        <f>Q1832+R1832</f>
        <v>500</v>
      </c>
      <c s="31"/>
      <c s="40"/>
      <c s="40"/>
    </row>
    <row r="1833" spans="1:22" s="65" customFormat="1" ht="12.75">
      <c r="A1833" s="332" t="s">
        <v>844</v>
      </c>
      <c s="336">
        <v>801</v>
      </c>
      <c s="329" t="s">
        <v>427</v>
      </c>
      <c s="329"/>
      <c s="329"/>
      <c s="333"/>
      <c s="310">
        <f t="shared" si="890" ref="G1833:S1835">G1834</f>
        <v>0</v>
      </c>
      <c s="310">
        <f t="shared" si="890"/>
        <v>0</v>
      </c>
      <c s="310">
        <f t="shared" si="890"/>
        <v>0</v>
      </c>
      <c s="358">
        <f t="shared" si="890"/>
        <v>0</v>
      </c>
      <c s="343">
        <f t="shared" si="890"/>
        <v>0</v>
      </c>
      <c s="310">
        <f t="shared" si="890"/>
        <v>0</v>
      </c>
      <c s="310">
        <f t="shared" si="890"/>
        <v>0</v>
      </c>
      <c s="310">
        <f t="shared" si="890"/>
        <v>519.27200000000005</v>
      </c>
      <c s="310">
        <f t="shared" si="890"/>
        <v>519.27200000000005</v>
      </c>
      <c s="310">
        <f t="shared" si="890"/>
        <v>10516.346</v>
      </c>
      <c s="322">
        <f t="shared" si="890"/>
        <v>11035.618</v>
      </c>
      <c s="310">
        <f t="shared" si="890"/>
        <v>-55</v>
      </c>
      <c s="322">
        <f t="shared" si="890"/>
        <v>10980.618</v>
      </c>
      <c s="31"/>
      <c s="64"/>
      <c s="64"/>
    </row>
    <row r="1834" spans="1:22" s="41" customFormat="1" ht="12.75">
      <c r="A1834" s="332" t="s">
        <v>448</v>
      </c>
      <c s="336">
        <v>801</v>
      </c>
      <c s="329" t="s">
        <v>427</v>
      </c>
      <c s="329" t="s">
        <v>417</v>
      </c>
      <c s="329"/>
      <c s="333"/>
      <c s="307">
        <f>G1835+G1842+G1845</f>
        <v>0</v>
      </c>
      <c s="307">
        <f t="shared" si="891" ref="H1834:P1834">H1835+H1842+H1845</f>
        <v>0</v>
      </c>
      <c s="307">
        <f t="shared" si="891"/>
        <v>0</v>
      </c>
      <c s="318">
        <f t="shared" si="891"/>
        <v>0</v>
      </c>
      <c s="345">
        <f t="shared" si="891"/>
        <v>0</v>
      </c>
      <c s="307">
        <f t="shared" si="891"/>
        <v>0</v>
      </c>
      <c s="307">
        <f>M1835+M1842+M1845</f>
        <v>0</v>
      </c>
      <c s="307">
        <f t="shared" si="891"/>
        <v>519.27200000000005</v>
      </c>
      <c s="307">
        <f t="shared" si="891"/>
        <v>519.27200000000005</v>
      </c>
      <c s="307">
        <f t="shared" si="891"/>
        <v>10516.346</v>
      </c>
      <c s="309">
        <f>Q1835+Q1842+Q1845</f>
        <v>11035.618</v>
      </c>
      <c s="307">
        <f>R1835+R1842+R1845</f>
        <v>-55</v>
      </c>
      <c s="309">
        <f>S1835+S1842+S1845</f>
        <v>10980.618</v>
      </c>
      <c s="31"/>
      <c s="40"/>
      <c s="40"/>
    </row>
    <row r="1835" spans="1:22" s="41" customFormat="1" ht="12.75">
      <c r="A1835" s="298" t="s">
        <v>849</v>
      </c>
      <c s="334">
        <v>801</v>
      </c>
      <c s="86" t="s">
        <v>427</v>
      </c>
      <c s="86" t="s">
        <v>417</v>
      </c>
      <c s="86" t="s">
        <v>487</v>
      </c>
      <c s="331"/>
      <c s="307">
        <f>G1836</f>
        <v>0</v>
      </c>
      <c s="307">
        <f t="shared" si="890"/>
        <v>0</v>
      </c>
      <c s="307">
        <f t="shared" si="890"/>
        <v>0</v>
      </c>
      <c s="318">
        <f t="shared" si="890"/>
        <v>0</v>
      </c>
      <c s="345">
        <f t="shared" si="890"/>
        <v>0</v>
      </c>
      <c s="307">
        <f t="shared" si="890"/>
        <v>0</v>
      </c>
      <c s="307">
        <f t="shared" si="890"/>
        <v>0</v>
      </c>
      <c s="307">
        <f t="shared" si="890"/>
        <v>519.27200000000005</v>
      </c>
      <c s="307">
        <f t="shared" si="890"/>
        <v>519.27200000000005</v>
      </c>
      <c s="307">
        <f t="shared" si="890"/>
        <v>-519.26999999999998</v>
      </c>
      <c s="309">
        <f t="shared" si="890"/>
        <v>0.0020000000000663931</v>
      </c>
      <c s="307">
        <f t="shared" si="890"/>
        <v>0</v>
      </c>
      <c s="309">
        <f t="shared" si="890"/>
        <v>0.0020000000000663931</v>
      </c>
      <c s="31"/>
      <c s="40"/>
      <c s="40"/>
    </row>
    <row r="1836" spans="1:22" s="41" customFormat="1" ht="25.5">
      <c r="A1836" s="298" t="s">
        <v>684</v>
      </c>
      <c s="334">
        <v>801</v>
      </c>
      <c s="86" t="s">
        <v>427</v>
      </c>
      <c s="86" t="s">
        <v>417</v>
      </c>
      <c s="86" t="s">
        <v>487</v>
      </c>
      <c s="331" t="s">
        <v>685</v>
      </c>
      <c s="307">
        <v>0</v>
      </c>
      <c s="305">
        <v>0</v>
      </c>
      <c s="305">
        <f>G1836+H1836</f>
        <v>0</v>
      </c>
      <c s="351">
        <v>0</v>
      </c>
      <c s="345">
        <f>I1836+J1836</f>
        <v>0</v>
      </c>
      <c s="305">
        <v>0</v>
      </c>
      <c s="305">
        <f>K1836+L1836</f>
        <v>0</v>
      </c>
      <c s="305">
        <v>519.27200000000005</v>
      </c>
      <c s="306">
        <f>K1836+N1836</f>
        <v>519.27200000000005</v>
      </c>
      <c s="307">
        <v>-519.26999999999998</v>
      </c>
      <c s="306">
        <f>O1836+P1836</f>
        <v>0.0020000000000663931</v>
      </c>
      <c s="307">
        <v>0</v>
      </c>
      <c s="306">
        <f>Q1836+R1836</f>
        <v>0.0020000000000663931</v>
      </c>
      <c s="31" t="s">
        <v>474</v>
      </c>
      <c s="40"/>
      <c s="40"/>
    </row>
    <row r="1837" spans="1:22" s="65" customFormat="1" ht="12.75" hidden="1">
      <c r="A1837" s="332" t="s">
        <v>41</v>
      </c>
      <c s="336">
        <v>801</v>
      </c>
      <c s="329" t="s">
        <v>452</v>
      </c>
      <c s="329"/>
      <c s="329"/>
      <c s="333"/>
      <c s="310">
        <f t="shared" si="892" ref="G1837:S1840">G1838</f>
        <v>1270</v>
      </c>
      <c s="356">
        <f t="shared" si="892"/>
        <v>-1270</v>
      </c>
      <c s="356">
        <f>I1838</f>
        <v>0</v>
      </c>
      <c s="357">
        <f t="shared" si="892"/>
        <v>0</v>
      </c>
      <c s="343">
        <f>K1838</f>
        <v>0</v>
      </c>
      <c s="356">
        <f t="shared" si="892"/>
        <v>0</v>
      </c>
      <c s="356">
        <f>M1838</f>
        <v>0</v>
      </c>
      <c s="356">
        <f t="shared" si="892"/>
        <v>0</v>
      </c>
      <c s="308">
        <f>O1838</f>
        <v>0</v>
      </c>
      <c s="356">
        <f t="shared" si="892"/>
        <v>0</v>
      </c>
      <c s="308">
        <f>Q1838</f>
        <v>0</v>
      </c>
      <c s="356">
        <f t="shared" si="892"/>
        <v>0</v>
      </c>
      <c s="308">
        <f>S1838</f>
        <v>0</v>
      </c>
      <c s="31"/>
      <c s="64"/>
      <c s="64"/>
    </row>
    <row r="1838" spans="1:22" s="41" customFormat="1" ht="12.75" hidden="1">
      <c r="A1838" s="332" t="s">
        <v>818</v>
      </c>
      <c s="336">
        <v>801</v>
      </c>
      <c s="329" t="s">
        <v>452</v>
      </c>
      <c s="329" t="s">
        <v>421</v>
      </c>
      <c s="329"/>
      <c s="333"/>
      <c s="307">
        <f t="shared" si="892"/>
        <v>1270</v>
      </c>
      <c s="305">
        <f t="shared" si="892"/>
        <v>-1270</v>
      </c>
      <c s="305">
        <f t="shared" si="892"/>
        <v>0</v>
      </c>
      <c s="351">
        <f t="shared" si="892"/>
        <v>0</v>
      </c>
      <c s="345">
        <f t="shared" si="892"/>
        <v>0</v>
      </c>
      <c s="305">
        <f t="shared" si="892"/>
        <v>0</v>
      </c>
      <c s="305">
        <f t="shared" si="892"/>
        <v>0</v>
      </c>
      <c s="305">
        <f t="shared" si="892"/>
        <v>0</v>
      </c>
      <c s="306">
        <f t="shared" si="892"/>
        <v>0</v>
      </c>
      <c s="305">
        <f t="shared" si="892"/>
        <v>0</v>
      </c>
      <c s="306">
        <f t="shared" si="892"/>
        <v>0</v>
      </c>
      <c s="305">
        <f t="shared" si="892"/>
        <v>0</v>
      </c>
      <c s="306">
        <f t="shared" si="892"/>
        <v>0</v>
      </c>
      <c s="31"/>
      <c s="40"/>
      <c s="40"/>
    </row>
    <row r="1839" spans="1:22" s="41" customFormat="1" ht="25.5" hidden="1">
      <c r="A1839" s="298" t="s">
        <v>980</v>
      </c>
      <c s="334">
        <v>801</v>
      </c>
      <c s="86" t="s">
        <v>452</v>
      </c>
      <c s="86" t="s">
        <v>421</v>
      </c>
      <c s="86" t="s">
        <v>981</v>
      </c>
      <c s="331"/>
      <c s="307">
        <f t="shared" si="892"/>
        <v>1270</v>
      </c>
      <c s="305">
        <f t="shared" si="892"/>
        <v>-1270</v>
      </c>
      <c s="305">
        <f t="shared" si="892"/>
        <v>0</v>
      </c>
      <c s="351">
        <f t="shared" si="892"/>
        <v>0</v>
      </c>
      <c s="345">
        <f t="shared" si="892"/>
        <v>0</v>
      </c>
      <c s="305">
        <f t="shared" si="892"/>
        <v>0</v>
      </c>
      <c s="305">
        <f t="shared" si="892"/>
        <v>0</v>
      </c>
      <c s="305">
        <f t="shared" si="892"/>
        <v>0</v>
      </c>
      <c s="306">
        <f t="shared" si="892"/>
        <v>0</v>
      </c>
      <c s="305">
        <f t="shared" si="892"/>
        <v>0</v>
      </c>
      <c s="306">
        <f t="shared" si="892"/>
        <v>0</v>
      </c>
      <c s="305">
        <f t="shared" si="892"/>
        <v>0</v>
      </c>
      <c s="306">
        <f t="shared" si="892"/>
        <v>0</v>
      </c>
      <c s="31"/>
      <c s="40"/>
      <c s="40"/>
    </row>
    <row r="1840" spans="1:22" s="41" customFormat="1" ht="12.75" hidden="1">
      <c r="A1840" s="298" t="s">
        <v>849</v>
      </c>
      <c s="334">
        <v>801</v>
      </c>
      <c s="86" t="s">
        <v>452</v>
      </c>
      <c s="86" t="s">
        <v>421</v>
      </c>
      <c s="86" t="s">
        <v>42</v>
      </c>
      <c s="331"/>
      <c s="307">
        <f t="shared" si="892"/>
        <v>1270</v>
      </c>
      <c s="305">
        <f t="shared" si="892"/>
        <v>-1270</v>
      </c>
      <c s="305">
        <f t="shared" si="892"/>
        <v>0</v>
      </c>
      <c s="351">
        <f t="shared" si="892"/>
        <v>0</v>
      </c>
      <c s="345">
        <f t="shared" si="892"/>
        <v>0</v>
      </c>
      <c s="305">
        <f t="shared" si="892"/>
        <v>0</v>
      </c>
      <c s="305">
        <f t="shared" si="892"/>
        <v>0</v>
      </c>
      <c s="305">
        <f t="shared" si="892"/>
        <v>0</v>
      </c>
      <c s="306">
        <f t="shared" si="892"/>
        <v>0</v>
      </c>
      <c s="305">
        <f t="shared" si="892"/>
        <v>0</v>
      </c>
      <c s="306">
        <f t="shared" si="892"/>
        <v>0</v>
      </c>
      <c s="305">
        <f t="shared" si="892"/>
        <v>0</v>
      </c>
      <c s="306">
        <f t="shared" si="892"/>
        <v>0</v>
      </c>
      <c s="31"/>
      <c s="40"/>
      <c s="40"/>
    </row>
    <row r="1841" spans="1:22" s="41" customFormat="1" ht="12.75" hidden="1">
      <c r="A1841" s="298" t="s">
        <v>851</v>
      </c>
      <c s="334">
        <v>801</v>
      </c>
      <c s="86" t="s">
        <v>452</v>
      </c>
      <c s="86" t="s">
        <v>421</v>
      </c>
      <c s="86" t="s">
        <v>42</v>
      </c>
      <c s="331" t="s">
        <v>852</v>
      </c>
      <c s="307">
        <v>1270</v>
      </c>
      <c s="305">
        <v>-1270</v>
      </c>
      <c s="305">
        <f>G1841+H1841</f>
        <v>0</v>
      </c>
      <c s="351">
        <v>0</v>
      </c>
      <c s="345">
        <f>I1841+J1841</f>
        <v>0</v>
      </c>
      <c s="305">
        <v>0</v>
      </c>
      <c s="305">
        <f>K1841+L1841</f>
        <v>0</v>
      </c>
      <c s="305">
        <v>0</v>
      </c>
      <c s="306">
        <f>K1841+N1841</f>
        <v>0</v>
      </c>
      <c s="305">
        <v>0</v>
      </c>
      <c s="306">
        <f>M1841+P1841</f>
        <v>0</v>
      </c>
      <c s="305">
        <v>0</v>
      </c>
      <c s="306">
        <f>O1841+R1841</f>
        <v>0</v>
      </c>
      <c s="31"/>
      <c s="40"/>
      <c s="40"/>
    </row>
    <row r="1842" spans="1:22" s="41" customFormat="1" ht="12.75">
      <c r="A1842" s="298" t="s">
        <v>616</v>
      </c>
      <c s="334">
        <v>801</v>
      </c>
      <c s="86" t="s">
        <v>427</v>
      </c>
      <c s="86" t="s">
        <v>417</v>
      </c>
      <c s="86" t="s">
        <v>617</v>
      </c>
      <c s="331"/>
      <c s="307">
        <f t="shared" si="893" ref="G1842:M1842">G1844</f>
        <v>0</v>
      </c>
      <c s="307">
        <f t="shared" si="893"/>
        <v>0</v>
      </c>
      <c s="307">
        <f t="shared" si="893"/>
        <v>0</v>
      </c>
      <c s="318">
        <f t="shared" si="893"/>
        <v>0</v>
      </c>
      <c s="345">
        <f t="shared" si="893"/>
        <v>0</v>
      </c>
      <c s="307">
        <f t="shared" si="893"/>
        <v>0</v>
      </c>
      <c s="307">
        <f t="shared" si="893"/>
        <v>0</v>
      </c>
      <c s="307">
        <f>N1843</f>
        <v>0</v>
      </c>
      <c s="307">
        <f t="shared" si="894" ref="O1842:S1843">O1843</f>
        <v>0</v>
      </c>
      <c s="307">
        <f t="shared" si="894"/>
        <v>10000</v>
      </c>
      <c s="309">
        <f t="shared" si="894"/>
        <v>10000</v>
      </c>
      <c s="307">
        <f t="shared" si="894"/>
        <v>0</v>
      </c>
      <c s="309">
        <f t="shared" si="894"/>
        <v>10000</v>
      </c>
      <c s="31"/>
      <c s="40"/>
      <c s="40"/>
    </row>
    <row r="1843" spans="1:22" s="41" customFormat="1" ht="25.5">
      <c r="A1843" s="298" t="s">
        <v>172</v>
      </c>
      <c s="334">
        <v>801</v>
      </c>
      <c s="86" t="s">
        <v>427</v>
      </c>
      <c s="86" t="s">
        <v>417</v>
      </c>
      <c s="86" t="s">
        <v>1038</v>
      </c>
      <c s="331"/>
      <c s="307">
        <v>0</v>
      </c>
      <c s="305">
        <v>0</v>
      </c>
      <c s="305">
        <f>G1843+H1843</f>
        <v>0</v>
      </c>
      <c s="351">
        <v>0</v>
      </c>
      <c s="345">
        <f>I1843+J1843</f>
        <v>0</v>
      </c>
      <c s="305">
        <v>0</v>
      </c>
      <c s="305">
        <f>K1843+L1843</f>
        <v>0</v>
      </c>
      <c s="305">
        <f>N1844</f>
        <v>0</v>
      </c>
      <c s="305">
        <f t="shared" si="894"/>
        <v>0</v>
      </c>
      <c s="305">
        <f t="shared" si="894"/>
        <v>10000</v>
      </c>
      <c s="306">
        <f t="shared" si="894"/>
        <v>10000</v>
      </c>
      <c s="305">
        <f t="shared" si="894"/>
        <v>0</v>
      </c>
      <c s="306">
        <f t="shared" si="894"/>
        <v>10000</v>
      </c>
      <c s="31" t="s">
        <v>173</v>
      </c>
      <c s="40"/>
      <c s="40"/>
    </row>
    <row r="1844" spans="1:22" s="41" customFormat="1" ht="38.25">
      <c r="A1844" s="298" t="s">
        <v>109</v>
      </c>
      <c s="334">
        <v>801</v>
      </c>
      <c s="86" t="s">
        <v>427</v>
      </c>
      <c s="86" t="s">
        <v>417</v>
      </c>
      <c s="86" t="s">
        <v>1038</v>
      </c>
      <c s="331" t="s">
        <v>108</v>
      </c>
      <c s="307">
        <v>0</v>
      </c>
      <c s="305">
        <v>0</v>
      </c>
      <c s="305">
        <f>G1844+H1844</f>
        <v>0</v>
      </c>
      <c s="351">
        <v>0</v>
      </c>
      <c s="345">
        <f>I1844+J1844</f>
        <v>0</v>
      </c>
      <c s="305">
        <v>0</v>
      </c>
      <c s="305">
        <f>K1844+L1844</f>
        <v>0</v>
      </c>
      <c s="305">
        <v>0</v>
      </c>
      <c s="306">
        <f>K1844+N1844</f>
        <v>0</v>
      </c>
      <c s="307">
        <v>10000</v>
      </c>
      <c s="306">
        <f>O1844+P1844</f>
        <v>10000</v>
      </c>
      <c s="307">
        <v>0</v>
      </c>
      <c s="306">
        <f>Q1844+R1844</f>
        <v>10000</v>
      </c>
      <c s="41" t="s">
        <v>686</v>
      </c>
      <c s="41">
        <v>911</v>
      </c>
      <c s="40"/>
    </row>
    <row r="1845" spans="1:22" s="41" customFormat="1" ht="12.75">
      <c r="A1845" s="298" t="s">
        <v>643</v>
      </c>
      <c s="334">
        <v>801</v>
      </c>
      <c s="86" t="s">
        <v>427</v>
      </c>
      <c s="86" t="s">
        <v>417</v>
      </c>
      <c s="86" t="s">
        <v>644</v>
      </c>
      <c s="331"/>
      <c s="307">
        <f>G1846+G1848</f>
        <v>0</v>
      </c>
      <c s="307">
        <f t="shared" si="895" ref="H1845:Q1845">H1846+H1848</f>
        <v>0</v>
      </c>
      <c s="307">
        <f t="shared" si="895"/>
        <v>0</v>
      </c>
      <c s="318">
        <f t="shared" si="895"/>
        <v>0</v>
      </c>
      <c s="345">
        <f t="shared" si="895"/>
        <v>0</v>
      </c>
      <c s="307">
        <f t="shared" si="895"/>
        <v>0</v>
      </c>
      <c s="307">
        <f t="shared" si="895"/>
        <v>0</v>
      </c>
      <c s="307">
        <f t="shared" si="895"/>
        <v>0</v>
      </c>
      <c s="307">
        <f t="shared" si="895"/>
        <v>0</v>
      </c>
      <c s="307">
        <f t="shared" si="895"/>
        <v>1035.616</v>
      </c>
      <c s="226">
        <f t="shared" si="895"/>
        <v>1035.616</v>
      </c>
      <c s="307">
        <f>R1846+R1848</f>
        <v>-55</v>
      </c>
      <c s="226">
        <f>S1846+S1848</f>
        <v>980.61599999999999</v>
      </c>
      <c s="31"/>
      <c s="40"/>
      <c s="40"/>
    </row>
    <row r="1846" spans="1:22" s="41" customFormat="1" ht="25.5">
      <c r="A1846" s="298" t="s">
        <v>868</v>
      </c>
      <c s="334">
        <v>801</v>
      </c>
      <c s="86" t="s">
        <v>427</v>
      </c>
      <c s="86" t="s">
        <v>417</v>
      </c>
      <c s="86" t="s">
        <v>390</v>
      </c>
      <c s="331"/>
      <c s="307">
        <v>0</v>
      </c>
      <c s="305">
        <v>0</v>
      </c>
      <c s="305">
        <f>G1846+H1846</f>
        <v>0</v>
      </c>
      <c s="351">
        <v>0</v>
      </c>
      <c s="345">
        <f>I1846+J1846</f>
        <v>0</v>
      </c>
      <c s="305">
        <v>0</v>
      </c>
      <c s="305">
        <f>K1846+L1846</f>
        <v>0</v>
      </c>
      <c s="305">
        <f>N1847</f>
        <v>0</v>
      </c>
      <c s="305">
        <f t="shared" si="896" ref="O1846:S1848">O1847</f>
        <v>0</v>
      </c>
      <c s="305">
        <f t="shared" si="896"/>
        <v>489.14799999999997</v>
      </c>
      <c s="306">
        <f t="shared" si="896"/>
        <v>489.14799999999997</v>
      </c>
      <c s="305">
        <f t="shared" si="896"/>
        <v>0</v>
      </c>
      <c s="306">
        <f t="shared" si="896"/>
        <v>489.14799999999997</v>
      </c>
      <c s="31"/>
      <c s="40"/>
      <c s="40"/>
    </row>
    <row r="1847" spans="1:22" s="41" customFormat="1" ht="12.75">
      <c r="A1847" s="298" t="s">
        <v>667</v>
      </c>
      <c s="334">
        <v>801</v>
      </c>
      <c s="86" t="s">
        <v>427</v>
      </c>
      <c s="86" t="s">
        <v>417</v>
      </c>
      <c s="86" t="s">
        <v>390</v>
      </c>
      <c s="331" t="s">
        <v>668</v>
      </c>
      <c s="307">
        <v>0</v>
      </c>
      <c s="305">
        <v>0</v>
      </c>
      <c s="305">
        <f>G1847+H1847</f>
        <v>0</v>
      </c>
      <c s="351">
        <v>0</v>
      </c>
      <c s="345">
        <f>I1847+J1847</f>
        <v>0</v>
      </c>
      <c s="305">
        <v>0</v>
      </c>
      <c s="305">
        <f>K1847+L1847</f>
        <v>0</v>
      </c>
      <c s="305">
        <v>0</v>
      </c>
      <c s="306">
        <f>K1847+N1847</f>
        <v>0</v>
      </c>
      <c s="307">
        <f>519.27-30.122</f>
        <v>489.14799999999997</v>
      </c>
      <c s="306">
        <f>O1847+P1847</f>
        <v>489.14799999999997</v>
      </c>
      <c s="307">
        <v>0</v>
      </c>
      <c s="306">
        <f>Q1847+R1847</f>
        <v>489.14799999999997</v>
      </c>
      <c s="31" t="s">
        <v>188</v>
      </c>
      <c s="40"/>
      <c s="40"/>
    </row>
    <row r="1848" spans="1:22" s="41" customFormat="1" ht="12.75">
      <c r="A1848" s="298" t="s">
        <v>871</v>
      </c>
      <c s="334">
        <v>801</v>
      </c>
      <c s="86" t="s">
        <v>427</v>
      </c>
      <c s="86" t="s">
        <v>417</v>
      </c>
      <c s="86" t="s">
        <v>398</v>
      </c>
      <c s="331"/>
      <c s="307">
        <v>0</v>
      </c>
      <c s="305">
        <v>0</v>
      </c>
      <c s="305">
        <f>G1848+H1848</f>
        <v>0</v>
      </c>
      <c s="351">
        <v>0</v>
      </c>
      <c s="345">
        <f>I1848+J1848</f>
        <v>0</v>
      </c>
      <c s="305">
        <v>0</v>
      </c>
      <c s="305">
        <f>K1848+L1848</f>
        <v>0</v>
      </c>
      <c s="305">
        <f>N1849</f>
        <v>0</v>
      </c>
      <c s="305">
        <f t="shared" si="896"/>
        <v>0</v>
      </c>
      <c s="305">
        <f t="shared" si="896"/>
        <v>546.46799999999996</v>
      </c>
      <c s="306">
        <f t="shared" si="896"/>
        <v>546.46799999999996</v>
      </c>
      <c s="305">
        <f t="shared" si="896"/>
        <v>-55</v>
      </c>
      <c s="306">
        <f t="shared" si="896"/>
        <v>491.46799999999996</v>
      </c>
      <c s="31"/>
      <c s="40"/>
      <c s="40"/>
    </row>
    <row r="1849" spans="1:22" s="41" customFormat="1" ht="12.75">
      <c r="A1849" s="298" t="s">
        <v>667</v>
      </c>
      <c s="334">
        <v>801</v>
      </c>
      <c s="86" t="s">
        <v>427</v>
      </c>
      <c s="86" t="s">
        <v>417</v>
      </c>
      <c s="86" t="s">
        <v>398</v>
      </c>
      <c s="331" t="s">
        <v>668</v>
      </c>
      <c s="307">
        <v>0</v>
      </c>
      <c s="305">
        <v>0</v>
      </c>
      <c s="305">
        <f>G1849+H1849</f>
        <v>0</v>
      </c>
      <c s="351">
        <v>0</v>
      </c>
      <c s="345">
        <f>I1849+J1849</f>
        <v>0</v>
      </c>
      <c s="305">
        <v>0</v>
      </c>
      <c s="305">
        <f>K1849+L1849</f>
        <v>0</v>
      </c>
      <c s="305">
        <v>0</v>
      </c>
      <c s="306">
        <f>K1849+N1849</f>
        <v>0</v>
      </c>
      <c s="307">
        <f>169+204.77+83.059+89.639</f>
        <v>546.46799999999996</v>
      </c>
      <c s="306">
        <f>O1849+P1849</f>
        <v>546.46799999999996</v>
      </c>
      <c s="307">
        <v>-55</v>
      </c>
      <c s="306">
        <f>Q1849+R1849</f>
        <v>491.46799999999996</v>
      </c>
      <c s="31" t="s">
        <v>193</v>
      </c>
      <c s="40"/>
      <c s="40"/>
    </row>
    <row r="1850" spans="1:22" s="65" customFormat="1" ht="12.75">
      <c r="A1850" s="332" t="s">
        <v>670</v>
      </c>
      <c s="336">
        <v>801</v>
      </c>
      <c s="329" t="s">
        <v>452</v>
      </c>
      <c s="329"/>
      <c s="329"/>
      <c s="333"/>
      <c s="310">
        <f>G1851</f>
        <v>0</v>
      </c>
      <c s="310">
        <f t="shared" si="897" ref="H1850:S1850">H1851</f>
        <v>0</v>
      </c>
      <c s="310">
        <f t="shared" si="897"/>
        <v>0</v>
      </c>
      <c s="358">
        <f t="shared" si="897"/>
        <v>0</v>
      </c>
      <c s="343">
        <f t="shared" si="897"/>
        <v>0</v>
      </c>
      <c s="310">
        <f t="shared" si="897"/>
        <v>0</v>
      </c>
      <c s="310">
        <f t="shared" si="897"/>
        <v>0</v>
      </c>
      <c s="310">
        <f t="shared" si="897"/>
        <v>0</v>
      </c>
      <c s="310">
        <f t="shared" si="897"/>
        <v>0</v>
      </c>
      <c s="310">
        <f t="shared" si="897"/>
        <v>5688.2419</v>
      </c>
      <c s="322">
        <f t="shared" si="897"/>
        <v>5688.2419</v>
      </c>
      <c s="310">
        <f t="shared" si="897"/>
        <v>0</v>
      </c>
      <c s="322">
        <f t="shared" si="897"/>
        <v>5688.2419</v>
      </c>
      <c s="31"/>
      <c s="64"/>
      <c s="64"/>
    </row>
    <row r="1851" spans="1:22" s="41" customFormat="1" ht="12.75">
      <c r="A1851" s="332" t="s">
        <v>671</v>
      </c>
      <c s="336">
        <v>801</v>
      </c>
      <c s="329" t="s">
        <v>452</v>
      </c>
      <c s="329" t="s">
        <v>414</v>
      </c>
      <c s="329"/>
      <c s="333"/>
      <c s="307">
        <f>G1857+G1860+G1863</f>
        <v>0</v>
      </c>
      <c s="307">
        <f t="shared" si="898" ref="H1851:Q1851">H1857+H1860+H1863</f>
        <v>0</v>
      </c>
      <c s="307">
        <f t="shared" si="898"/>
        <v>0</v>
      </c>
      <c s="318">
        <f t="shared" si="898"/>
        <v>0</v>
      </c>
      <c s="345">
        <f t="shared" si="898"/>
        <v>0</v>
      </c>
      <c s="307">
        <f t="shared" si="898"/>
        <v>0</v>
      </c>
      <c s="307">
        <f t="shared" si="898"/>
        <v>0</v>
      </c>
      <c s="307">
        <f t="shared" si="898"/>
        <v>0</v>
      </c>
      <c s="307">
        <f t="shared" si="898"/>
        <v>0</v>
      </c>
      <c s="307">
        <f t="shared" si="898"/>
        <v>5688.2419</v>
      </c>
      <c s="309">
        <f t="shared" si="898"/>
        <v>5688.2419</v>
      </c>
      <c s="307">
        <f>R1857+R1860+R1863</f>
        <v>0</v>
      </c>
      <c s="309">
        <f>S1857+S1860+S1863</f>
        <v>5688.2419</v>
      </c>
      <c s="31"/>
      <c s="40"/>
      <c s="40"/>
    </row>
    <row r="1852" spans="1:22" s="65" customFormat="1" ht="12.75" hidden="1">
      <c r="A1852" s="332" t="s">
        <v>41</v>
      </c>
      <c s="336">
        <v>801</v>
      </c>
      <c s="329" t="s">
        <v>452</v>
      </c>
      <c s="329"/>
      <c s="329"/>
      <c s="333"/>
      <c s="310">
        <f t="shared" si="899" ref="G1852:S1855">G1853</f>
        <v>1270</v>
      </c>
      <c s="356">
        <f t="shared" si="899"/>
        <v>-1270</v>
      </c>
      <c s="356">
        <f>I1853</f>
        <v>0</v>
      </c>
      <c s="357">
        <f t="shared" si="899"/>
        <v>0</v>
      </c>
      <c s="343">
        <f>K1853</f>
        <v>0</v>
      </c>
      <c s="356">
        <f t="shared" si="899"/>
        <v>0</v>
      </c>
      <c s="356">
        <f>M1853</f>
        <v>0</v>
      </c>
      <c s="356">
        <f t="shared" si="899"/>
        <v>0</v>
      </c>
      <c s="308">
        <f>O1853</f>
        <v>0</v>
      </c>
      <c s="356">
        <f t="shared" si="899"/>
        <v>0</v>
      </c>
      <c s="308">
        <f>Q1853</f>
        <v>0</v>
      </c>
      <c s="356">
        <f t="shared" si="899"/>
        <v>0</v>
      </c>
      <c s="308">
        <f>S1853</f>
        <v>0</v>
      </c>
      <c s="31"/>
      <c s="64"/>
      <c s="64"/>
    </row>
    <row r="1853" spans="1:22" s="41" customFormat="1" ht="12.75" hidden="1">
      <c r="A1853" s="332" t="s">
        <v>818</v>
      </c>
      <c s="336">
        <v>801</v>
      </c>
      <c s="329" t="s">
        <v>452</v>
      </c>
      <c s="329" t="s">
        <v>421</v>
      </c>
      <c s="329"/>
      <c s="333"/>
      <c s="307">
        <f t="shared" si="899"/>
        <v>1270</v>
      </c>
      <c s="305">
        <f t="shared" si="899"/>
        <v>-1270</v>
      </c>
      <c s="305">
        <f t="shared" si="899"/>
        <v>0</v>
      </c>
      <c s="351">
        <f t="shared" si="899"/>
        <v>0</v>
      </c>
      <c s="345">
        <f t="shared" si="899"/>
        <v>0</v>
      </c>
      <c s="305">
        <f t="shared" si="899"/>
        <v>0</v>
      </c>
      <c s="305">
        <f t="shared" si="899"/>
        <v>0</v>
      </c>
      <c s="305">
        <f t="shared" si="899"/>
        <v>0</v>
      </c>
      <c s="306">
        <f t="shared" si="899"/>
        <v>0</v>
      </c>
      <c s="305">
        <f t="shared" si="899"/>
        <v>0</v>
      </c>
      <c s="306">
        <f t="shared" si="899"/>
        <v>0</v>
      </c>
      <c s="305">
        <f t="shared" si="899"/>
        <v>0</v>
      </c>
      <c s="306">
        <f t="shared" si="899"/>
        <v>0</v>
      </c>
      <c s="31"/>
      <c s="40"/>
      <c s="40"/>
    </row>
    <row r="1854" spans="1:22" s="41" customFormat="1" ht="25.5" hidden="1">
      <c r="A1854" s="298" t="s">
        <v>980</v>
      </c>
      <c s="334">
        <v>801</v>
      </c>
      <c s="86" t="s">
        <v>452</v>
      </c>
      <c s="86" t="s">
        <v>421</v>
      </c>
      <c s="86" t="s">
        <v>981</v>
      </c>
      <c s="331"/>
      <c s="307">
        <f t="shared" si="899"/>
        <v>1270</v>
      </c>
      <c s="305">
        <f t="shared" si="899"/>
        <v>-1270</v>
      </c>
      <c s="305">
        <f t="shared" si="899"/>
        <v>0</v>
      </c>
      <c s="351">
        <f t="shared" si="899"/>
        <v>0</v>
      </c>
      <c s="345">
        <f t="shared" si="899"/>
        <v>0</v>
      </c>
      <c s="305">
        <f t="shared" si="899"/>
        <v>0</v>
      </c>
      <c s="305">
        <f t="shared" si="899"/>
        <v>0</v>
      </c>
      <c s="305">
        <f t="shared" si="899"/>
        <v>0</v>
      </c>
      <c s="306">
        <f t="shared" si="899"/>
        <v>0</v>
      </c>
      <c s="305">
        <f t="shared" si="899"/>
        <v>0</v>
      </c>
      <c s="306">
        <f t="shared" si="899"/>
        <v>0</v>
      </c>
      <c s="305">
        <f t="shared" si="899"/>
        <v>0</v>
      </c>
      <c s="306">
        <f t="shared" si="899"/>
        <v>0</v>
      </c>
      <c s="31"/>
      <c s="40"/>
      <c s="40"/>
    </row>
    <row r="1855" spans="1:22" s="41" customFormat="1" ht="12.75" hidden="1">
      <c r="A1855" s="298" t="s">
        <v>849</v>
      </c>
      <c s="334">
        <v>801</v>
      </c>
      <c s="86" t="s">
        <v>452</v>
      </c>
      <c s="86" t="s">
        <v>421</v>
      </c>
      <c s="86" t="s">
        <v>42</v>
      </c>
      <c s="331"/>
      <c s="307">
        <f t="shared" si="899"/>
        <v>1270</v>
      </c>
      <c s="305">
        <f t="shared" si="899"/>
        <v>-1270</v>
      </c>
      <c s="305">
        <f t="shared" si="899"/>
        <v>0</v>
      </c>
      <c s="351">
        <f t="shared" si="899"/>
        <v>0</v>
      </c>
      <c s="345">
        <f t="shared" si="899"/>
        <v>0</v>
      </c>
      <c s="305">
        <f t="shared" si="899"/>
        <v>0</v>
      </c>
      <c s="305">
        <f t="shared" si="899"/>
        <v>0</v>
      </c>
      <c s="305">
        <f t="shared" si="899"/>
        <v>0</v>
      </c>
      <c s="306">
        <f t="shared" si="899"/>
        <v>0</v>
      </c>
      <c s="305">
        <f t="shared" si="899"/>
        <v>0</v>
      </c>
      <c s="306">
        <f t="shared" si="899"/>
        <v>0</v>
      </c>
      <c s="305">
        <f t="shared" si="899"/>
        <v>0</v>
      </c>
      <c s="306">
        <f t="shared" si="899"/>
        <v>0</v>
      </c>
      <c s="31"/>
      <c s="40"/>
      <c s="40"/>
    </row>
    <row r="1856" spans="1:22" s="41" customFormat="1" ht="12.75" hidden="1">
      <c r="A1856" s="298" t="s">
        <v>851</v>
      </c>
      <c s="334">
        <v>801</v>
      </c>
      <c s="86" t="s">
        <v>452</v>
      </c>
      <c s="86" t="s">
        <v>421</v>
      </c>
      <c s="86" t="s">
        <v>42</v>
      </c>
      <c s="331" t="s">
        <v>852</v>
      </c>
      <c s="307">
        <v>1270</v>
      </c>
      <c s="305">
        <v>-1270</v>
      </c>
      <c s="305">
        <f>G1856+H1856</f>
        <v>0</v>
      </c>
      <c s="351">
        <v>0</v>
      </c>
      <c s="345">
        <f>I1856+J1856</f>
        <v>0</v>
      </c>
      <c s="305">
        <v>0</v>
      </c>
      <c s="305">
        <f>K1856+L1856</f>
        <v>0</v>
      </c>
      <c s="305">
        <v>0</v>
      </c>
      <c s="306">
        <f>K1856+N1856</f>
        <v>0</v>
      </c>
      <c s="305">
        <v>0</v>
      </c>
      <c s="306">
        <f>M1856+P1856</f>
        <v>0</v>
      </c>
      <c s="305">
        <v>0</v>
      </c>
      <c s="306">
        <f>O1856+R1856</f>
        <v>0</v>
      </c>
      <c s="31"/>
      <c s="40"/>
      <c s="40"/>
    </row>
    <row r="1857" spans="1:22" s="41" customFormat="1" ht="25.5">
      <c r="A1857" s="298" t="s">
        <v>680</v>
      </c>
      <c s="334">
        <v>801</v>
      </c>
      <c s="86" t="s">
        <v>452</v>
      </c>
      <c s="86" t="s">
        <v>414</v>
      </c>
      <c s="86" t="s">
        <v>673</v>
      </c>
      <c s="331"/>
      <c s="307">
        <f t="shared" si="900" ref="G1857:M1857">G1859</f>
        <v>0</v>
      </c>
      <c s="307">
        <f t="shared" si="900"/>
        <v>0</v>
      </c>
      <c s="307">
        <f t="shared" si="900"/>
        <v>0</v>
      </c>
      <c s="318">
        <f t="shared" si="900"/>
        <v>0</v>
      </c>
      <c s="345">
        <f t="shared" si="900"/>
        <v>0</v>
      </c>
      <c s="307">
        <f t="shared" si="900"/>
        <v>0</v>
      </c>
      <c s="307">
        <f t="shared" si="900"/>
        <v>0</v>
      </c>
      <c s="307">
        <f>N1858</f>
        <v>0</v>
      </c>
      <c s="307">
        <f t="shared" si="901" ref="O1857:S1858">O1858</f>
        <v>0</v>
      </c>
      <c s="307">
        <f t="shared" si="901"/>
        <v>3000</v>
      </c>
      <c s="309">
        <f t="shared" si="901"/>
        <v>3000</v>
      </c>
      <c s="307">
        <f t="shared" si="901"/>
        <v>0</v>
      </c>
      <c s="309">
        <f t="shared" si="901"/>
        <v>3000</v>
      </c>
      <c s="31"/>
      <c s="40"/>
      <c s="40"/>
    </row>
    <row r="1858" spans="1:22" s="41" customFormat="1" ht="12.75">
      <c r="A1858" s="298" t="s">
        <v>849</v>
      </c>
      <c s="334">
        <v>801</v>
      </c>
      <c s="86" t="s">
        <v>452</v>
      </c>
      <c s="86" t="s">
        <v>414</v>
      </c>
      <c s="86" t="s">
        <v>674</v>
      </c>
      <c s="331"/>
      <c s="307">
        <v>0</v>
      </c>
      <c s="305">
        <v>0</v>
      </c>
      <c s="305">
        <f>G1858+H1858</f>
        <v>0</v>
      </c>
      <c s="351">
        <v>0</v>
      </c>
      <c s="345">
        <f>I1858+J1858</f>
        <v>0</v>
      </c>
      <c s="305">
        <v>0</v>
      </c>
      <c s="305">
        <f>K1858+L1858</f>
        <v>0</v>
      </c>
      <c s="305">
        <f>N1859</f>
        <v>0</v>
      </c>
      <c s="305">
        <f t="shared" si="901"/>
        <v>0</v>
      </c>
      <c s="305">
        <f t="shared" si="901"/>
        <v>3000</v>
      </c>
      <c s="306">
        <f t="shared" si="901"/>
        <v>3000</v>
      </c>
      <c s="305">
        <f t="shared" si="901"/>
        <v>0</v>
      </c>
      <c s="306">
        <f t="shared" si="901"/>
        <v>3000</v>
      </c>
      <c s="31"/>
      <c s="40"/>
      <c s="40"/>
    </row>
    <row r="1859" spans="1:22" s="41" customFormat="1" ht="12.75">
      <c r="A1859" s="298" t="s">
        <v>667</v>
      </c>
      <c s="334">
        <v>801</v>
      </c>
      <c s="86" t="s">
        <v>452</v>
      </c>
      <c s="86" t="s">
        <v>414</v>
      </c>
      <c s="86" t="s">
        <v>674</v>
      </c>
      <c s="331" t="s">
        <v>668</v>
      </c>
      <c s="307">
        <v>0</v>
      </c>
      <c s="305">
        <v>0</v>
      </c>
      <c s="305">
        <f>G1859+H1859</f>
        <v>0</v>
      </c>
      <c s="351">
        <v>0</v>
      </c>
      <c s="345">
        <f>I1859+J1859</f>
        <v>0</v>
      </c>
      <c s="305">
        <v>0</v>
      </c>
      <c s="305">
        <f>K1859+L1859</f>
        <v>0</v>
      </c>
      <c s="305">
        <v>0</v>
      </c>
      <c s="306">
        <f>K1859+N1859</f>
        <v>0</v>
      </c>
      <c s="307">
        <v>3000</v>
      </c>
      <c s="306">
        <f>O1859+P1859</f>
        <v>3000</v>
      </c>
      <c s="307">
        <v>0</v>
      </c>
      <c s="306">
        <f>Q1859+R1859</f>
        <v>3000</v>
      </c>
      <c s="31" t="s">
        <v>187</v>
      </c>
      <c s="40" t="s">
        <v>171</v>
      </c>
      <c s="40"/>
    </row>
    <row r="1860" spans="1:22" s="41" customFormat="1" ht="12.75">
      <c r="A1860" s="298" t="s">
        <v>643</v>
      </c>
      <c s="334">
        <v>801</v>
      </c>
      <c s="86" t="s">
        <v>452</v>
      </c>
      <c s="86" t="s">
        <v>414</v>
      </c>
      <c s="86" t="s">
        <v>644</v>
      </c>
      <c s="331"/>
      <c s="307">
        <f t="shared" si="902" ref="G1860:M1860">G1862</f>
        <v>0</v>
      </c>
      <c s="307">
        <f t="shared" si="902"/>
        <v>0</v>
      </c>
      <c s="307">
        <f t="shared" si="902"/>
        <v>0</v>
      </c>
      <c s="318">
        <f t="shared" si="902"/>
        <v>0</v>
      </c>
      <c s="345">
        <f t="shared" si="902"/>
        <v>0</v>
      </c>
      <c s="307">
        <f t="shared" si="902"/>
        <v>0</v>
      </c>
      <c s="307">
        <f t="shared" si="902"/>
        <v>0</v>
      </c>
      <c s="307">
        <f t="shared" si="903" ref="N1860:S1861">N1861</f>
        <v>0</v>
      </c>
      <c s="307">
        <f t="shared" si="903"/>
        <v>0</v>
      </c>
      <c s="307">
        <f t="shared" si="903"/>
        <v>2357.0990000000002</v>
      </c>
      <c s="309">
        <f t="shared" si="903"/>
        <v>2357.0990000000002</v>
      </c>
      <c s="307">
        <f t="shared" si="903"/>
        <v>0</v>
      </c>
      <c s="309">
        <f t="shared" si="903"/>
        <v>2357.0990000000002</v>
      </c>
      <c s="31"/>
      <c s="40"/>
      <c s="40"/>
    </row>
    <row r="1861" spans="1:22" s="41" customFormat="1" ht="12.75">
      <c r="A1861" s="298" t="s">
        <v>871</v>
      </c>
      <c s="334">
        <v>801</v>
      </c>
      <c s="86" t="s">
        <v>452</v>
      </c>
      <c s="86" t="s">
        <v>414</v>
      </c>
      <c s="86" t="s">
        <v>398</v>
      </c>
      <c s="331"/>
      <c s="307">
        <v>0</v>
      </c>
      <c s="305">
        <v>0</v>
      </c>
      <c s="305">
        <f>G1861+H1861</f>
        <v>0</v>
      </c>
      <c s="351">
        <v>0</v>
      </c>
      <c s="345">
        <f>I1861+J1861</f>
        <v>0</v>
      </c>
      <c s="305">
        <v>0</v>
      </c>
      <c s="305">
        <f>K1861+L1861</f>
        <v>0</v>
      </c>
      <c s="305">
        <f t="shared" si="903"/>
        <v>0</v>
      </c>
      <c s="305">
        <f t="shared" si="903"/>
        <v>0</v>
      </c>
      <c s="305">
        <f t="shared" si="903"/>
        <v>2357.0990000000002</v>
      </c>
      <c s="306">
        <f t="shared" si="903"/>
        <v>2357.0990000000002</v>
      </c>
      <c s="305">
        <f t="shared" si="903"/>
        <v>0</v>
      </c>
      <c s="306">
        <f t="shared" si="903"/>
        <v>2357.0990000000002</v>
      </c>
      <c s="31"/>
      <c s="40"/>
      <c s="40"/>
    </row>
    <row r="1862" spans="1:22" s="41" customFormat="1" ht="12.75">
      <c r="A1862" s="298" t="s">
        <v>667</v>
      </c>
      <c s="334">
        <v>801</v>
      </c>
      <c s="86" t="s">
        <v>452</v>
      </c>
      <c s="86" t="s">
        <v>414</v>
      </c>
      <c s="86" t="s">
        <v>398</v>
      </c>
      <c s="331" t="s">
        <v>668</v>
      </c>
      <c s="307">
        <v>0</v>
      </c>
      <c s="305">
        <v>0</v>
      </c>
      <c s="305">
        <f>G1862+H1862</f>
        <v>0</v>
      </c>
      <c s="351">
        <v>0</v>
      </c>
      <c s="345">
        <f>I1862+J1862</f>
        <v>0</v>
      </c>
      <c s="305">
        <v>0</v>
      </c>
      <c s="305">
        <f>K1862+L1862</f>
        <v>0</v>
      </c>
      <c s="305">
        <v>0</v>
      </c>
      <c s="306">
        <f>K1862+N1862</f>
        <v>0</v>
      </c>
      <c s="307">
        <f>488+1869.099</f>
        <v>2357.0990000000002</v>
      </c>
      <c s="306">
        <f>O1862+P1862</f>
        <v>2357.0990000000002</v>
      </c>
      <c s="307">
        <v>0</v>
      </c>
      <c s="306">
        <f>Q1862+R1862</f>
        <v>2357.0990000000002</v>
      </c>
      <c s="31" t="s">
        <v>186</v>
      </c>
      <c s="40"/>
      <c s="40"/>
    </row>
    <row r="1863" spans="1:22" s="41" customFormat="1" ht="12.75">
      <c r="A1863" s="298" t="s">
        <v>616</v>
      </c>
      <c s="334">
        <v>801</v>
      </c>
      <c s="86" t="s">
        <v>452</v>
      </c>
      <c s="86" t="s">
        <v>414</v>
      </c>
      <c s="86" t="s">
        <v>617</v>
      </c>
      <c s="331"/>
      <c s="307">
        <f t="shared" si="904" ref="G1863:M1863">G1865</f>
        <v>0</v>
      </c>
      <c s="307">
        <f t="shared" si="904"/>
        <v>0</v>
      </c>
      <c s="307">
        <f t="shared" si="904"/>
        <v>0</v>
      </c>
      <c s="318">
        <f t="shared" si="904"/>
        <v>0</v>
      </c>
      <c s="345">
        <f t="shared" si="904"/>
        <v>0</v>
      </c>
      <c s="307">
        <f t="shared" si="904"/>
        <v>0</v>
      </c>
      <c s="307">
        <f t="shared" si="904"/>
        <v>0</v>
      </c>
      <c s="307">
        <f>N1864</f>
        <v>0</v>
      </c>
      <c s="307">
        <f t="shared" si="905" ref="O1863:S1864">O1864</f>
        <v>0</v>
      </c>
      <c s="307">
        <f t="shared" si="905"/>
        <v>331.1429</v>
      </c>
      <c s="309">
        <f t="shared" si="905"/>
        <v>331.1429</v>
      </c>
      <c s="307">
        <f t="shared" si="905"/>
        <v>0</v>
      </c>
      <c s="309">
        <f t="shared" si="905"/>
        <v>331.1429</v>
      </c>
      <c s="31"/>
      <c s="40"/>
      <c s="40"/>
    </row>
    <row r="1864" spans="1:22" s="41" customFormat="1" ht="25.5">
      <c r="A1864" s="298" t="s">
        <v>170</v>
      </c>
      <c s="334">
        <v>801</v>
      </c>
      <c s="86" t="s">
        <v>452</v>
      </c>
      <c s="86" t="s">
        <v>414</v>
      </c>
      <c s="86" t="s">
        <v>169</v>
      </c>
      <c s="331"/>
      <c s="307">
        <v>0</v>
      </c>
      <c s="305">
        <v>0</v>
      </c>
      <c s="305">
        <f>G1864+H1864</f>
        <v>0</v>
      </c>
      <c s="351">
        <v>0</v>
      </c>
      <c s="345">
        <f>I1864+J1864</f>
        <v>0</v>
      </c>
      <c s="305">
        <v>0</v>
      </c>
      <c s="305">
        <f>K1864+L1864</f>
        <v>0</v>
      </c>
      <c s="305">
        <f>N1865</f>
        <v>0</v>
      </c>
      <c s="305">
        <f t="shared" si="905"/>
        <v>0</v>
      </c>
      <c s="305">
        <f t="shared" si="905"/>
        <v>331.1429</v>
      </c>
      <c s="306">
        <f t="shared" si="905"/>
        <v>331.1429</v>
      </c>
      <c s="305">
        <f t="shared" si="905"/>
        <v>0</v>
      </c>
      <c s="306">
        <f t="shared" si="905"/>
        <v>331.1429</v>
      </c>
      <c s="31" t="s">
        <v>686</v>
      </c>
      <c s="40" t="s">
        <v>178</v>
      </c>
      <c s="40" t="s">
        <v>180</v>
      </c>
    </row>
    <row r="1865" spans="1:22" s="41" customFormat="1" ht="25.5">
      <c r="A1865" s="298" t="s">
        <v>684</v>
      </c>
      <c s="334">
        <v>801</v>
      </c>
      <c s="86" t="s">
        <v>452</v>
      </c>
      <c s="86" t="s">
        <v>414</v>
      </c>
      <c s="86" t="s">
        <v>1106</v>
      </c>
      <c s="331" t="s">
        <v>685</v>
      </c>
      <c s="307">
        <v>0</v>
      </c>
      <c s="305">
        <v>0</v>
      </c>
      <c s="305">
        <f>G1865+H1865</f>
        <v>0</v>
      </c>
      <c s="351">
        <v>0</v>
      </c>
      <c s="345">
        <f>I1865+J1865</f>
        <v>0</v>
      </c>
      <c s="305">
        <v>0</v>
      </c>
      <c s="305">
        <f>K1865+L1865</f>
        <v>0</v>
      </c>
      <c s="305">
        <v>0</v>
      </c>
      <c s="306">
        <f>K1865+N1865</f>
        <v>0</v>
      </c>
      <c s="307">
        <v>331.1429</v>
      </c>
      <c s="306">
        <f>O1865+P1865</f>
        <v>331.1429</v>
      </c>
      <c s="307">
        <v>0</v>
      </c>
      <c s="306">
        <f>Q1865+R1865</f>
        <v>331.1429</v>
      </c>
      <c s="31" t="s">
        <v>175</v>
      </c>
      <c s="40"/>
      <c s="40"/>
    </row>
    <row r="1866" spans="1:22" s="65" customFormat="1" ht="12.75">
      <c r="A1866" s="332" t="s">
        <v>647</v>
      </c>
      <c s="336">
        <v>801</v>
      </c>
      <c s="329">
        <v>10</v>
      </c>
      <c s="329"/>
      <c s="329"/>
      <c s="333"/>
      <c s="310">
        <f>G1867+G1872+G1876</f>
        <v>0</v>
      </c>
      <c s="310">
        <f t="shared" si="906" ref="H1866:O1866">H1867+H1872+H1876</f>
        <v>0</v>
      </c>
      <c s="310">
        <f t="shared" si="906"/>
        <v>0</v>
      </c>
      <c s="358">
        <f t="shared" si="906"/>
        <v>0</v>
      </c>
      <c s="343">
        <f t="shared" si="906"/>
        <v>0</v>
      </c>
      <c s="310">
        <f>L1867+L1872+L1876</f>
        <v>0</v>
      </c>
      <c s="310">
        <f>M1867+M1872+M1876</f>
        <v>0</v>
      </c>
      <c s="310">
        <f t="shared" si="906"/>
        <v>1487.5999999999999</v>
      </c>
      <c s="310">
        <f t="shared" si="906"/>
        <v>1487.5999999999999</v>
      </c>
      <c s="310">
        <f>P1867+P1872+P1876</f>
        <v>9</v>
      </c>
      <c s="322">
        <f>Q1867+Q1872+Q1876</f>
        <v>1496.5999999999999</v>
      </c>
      <c s="310">
        <f>R1867+R1872+R1876</f>
        <v>0</v>
      </c>
      <c s="322">
        <f>S1867+S1872+S1876</f>
        <v>1496.5999999999999</v>
      </c>
      <c s="31"/>
      <c s="64"/>
      <c s="64"/>
    </row>
    <row r="1867" spans="1:22" s="41" customFormat="1" ht="12.75">
      <c r="A1867" s="332" t="s">
        <v>811</v>
      </c>
      <c s="336">
        <v>801</v>
      </c>
      <c s="329">
        <v>10</v>
      </c>
      <c s="329" t="s">
        <v>414</v>
      </c>
      <c s="329"/>
      <c s="333"/>
      <c s="307">
        <f t="shared" si="907" ref="G1867:S1867">G1868</f>
        <v>0</v>
      </c>
      <c s="305">
        <f t="shared" si="907"/>
        <v>0</v>
      </c>
      <c s="305">
        <f t="shared" si="907"/>
        <v>0</v>
      </c>
      <c s="351">
        <f t="shared" si="907"/>
        <v>0</v>
      </c>
      <c s="345">
        <f t="shared" si="907"/>
        <v>0</v>
      </c>
      <c s="305">
        <f t="shared" si="907"/>
        <v>0</v>
      </c>
      <c s="305">
        <f t="shared" si="907"/>
        <v>0</v>
      </c>
      <c s="305">
        <f t="shared" si="907"/>
        <v>121.59999999999999</v>
      </c>
      <c s="305">
        <f t="shared" si="907"/>
        <v>121.59999999999999</v>
      </c>
      <c s="305">
        <f t="shared" si="907"/>
        <v>0</v>
      </c>
      <c s="306">
        <f t="shared" si="907"/>
        <v>121.59999999999999</v>
      </c>
      <c s="305">
        <f t="shared" si="907"/>
        <v>0</v>
      </c>
      <c s="306">
        <f t="shared" si="907"/>
        <v>121.59999999999999</v>
      </c>
      <c s="31"/>
      <c s="40"/>
      <c s="40"/>
    </row>
    <row r="1868" spans="1:22" s="41" customFormat="1" ht="12.75">
      <c r="A1868" s="298" t="s">
        <v>264</v>
      </c>
      <c s="334">
        <v>801</v>
      </c>
      <c s="86">
        <v>10</v>
      </c>
      <c s="86" t="s">
        <v>414</v>
      </c>
      <c s="86" t="s">
        <v>265</v>
      </c>
      <c s="331"/>
      <c s="307">
        <f>G1869</f>
        <v>0</v>
      </c>
      <c s="305">
        <f>H1869</f>
        <v>0</v>
      </c>
      <c s="305">
        <f>I1869</f>
        <v>0</v>
      </c>
      <c s="351">
        <f>J1869</f>
        <v>0</v>
      </c>
      <c s="345">
        <f t="shared" si="908" ref="K1868:S1870">K1869</f>
        <v>0</v>
      </c>
      <c s="305">
        <f>L1869</f>
        <v>0</v>
      </c>
      <c s="305">
        <f t="shared" si="908"/>
        <v>0</v>
      </c>
      <c s="305">
        <f t="shared" si="908"/>
        <v>121.59999999999999</v>
      </c>
      <c s="305">
        <f t="shared" si="908"/>
        <v>121.59999999999999</v>
      </c>
      <c s="305">
        <f t="shared" si="908"/>
        <v>0</v>
      </c>
      <c s="306">
        <f t="shared" si="908"/>
        <v>121.59999999999999</v>
      </c>
      <c s="305">
        <f t="shared" si="908"/>
        <v>0</v>
      </c>
      <c s="306">
        <f t="shared" si="908"/>
        <v>121.59999999999999</v>
      </c>
      <c s="31"/>
      <c s="40"/>
      <c s="40"/>
    </row>
    <row r="1869" spans="1:22" s="41" customFormat="1" ht="12.75">
      <c r="A1869" s="298" t="s">
        <v>266</v>
      </c>
      <c s="334">
        <v>801</v>
      </c>
      <c s="86">
        <v>10</v>
      </c>
      <c s="86" t="s">
        <v>414</v>
      </c>
      <c s="86" t="s">
        <v>267</v>
      </c>
      <c s="331"/>
      <c s="307">
        <f>G1871</f>
        <v>0</v>
      </c>
      <c s="305">
        <f>H1871</f>
        <v>0</v>
      </c>
      <c s="305">
        <f>I1871</f>
        <v>0</v>
      </c>
      <c s="351">
        <f>J1871</f>
        <v>0</v>
      </c>
      <c s="345">
        <f t="shared" si="908"/>
        <v>0</v>
      </c>
      <c s="305">
        <f>L1871</f>
        <v>0</v>
      </c>
      <c s="305">
        <f t="shared" si="908"/>
        <v>0</v>
      </c>
      <c s="305">
        <f t="shared" si="908"/>
        <v>121.59999999999999</v>
      </c>
      <c s="305">
        <f t="shared" si="908"/>
        <v>121.59999999999999</v>
      </c>
      <c s="305">
        <f t="shared" si="908"/>
        <v>0</v>
      </c>
      <c s="306">
        <f t="shared" si="908"/>
        <v>121.59999999999999</v>
      </c>
      <c s="305">
        <f t="shared" si="908"/>
        <v>0</v>
      </c>
      <c s="306">
        <f t="shared" si="908"/>
        <v>121.59999999999999</v>
      </c>
      <c s="31"/>
      <c s="40"/>
      <c s="40"/>
    </row>
    <row r="1870" spans="1:22" s="41" customFormat="1" ht="25.5">
      <c r="A1870" s="298" t="s">
        <v>268</v>
      </c>
      <c s="334">
        <v>801</v>
      </c>
      <c s="86">
        <v>10</v>
      </c>
      <c s="86" t="s">
        <v>414</v>
      </c>
      <c s="86" t="s">
        <v>269</v>
      </c>
      <c s="331"/>
      <c s="307">
        <f>G1837</f>
        <v>1270</v>
      </c>
      <c s="305">
        <f>H1837</f>
        <v>-1270</v>
      </c>
      <c s="305">
        <f>I1837</f>
        <v>0</v>
      </c>
      <c s="351">
        <f>J1837</f>
        <v>0</v>
      </c>
      <c s="345">
        <f t="shared" si="908"/>
        <v>0</v>
      </c>
      <c s="305">
        <f>L1837</f>
        <v>0</v>
      </c>
      <c s="305">
        <f t="shared" si="908"/>
        <v>0</v>
      </c>
      <c s="305">
        <f t="shared" si="908"/>
        <v>121.59999999999999</v>
      </c>
      <c s="305">
        <f t="shared" si="908"/>
        <v>121.59999999999999</v>
      </c>
      <c s="305">
        <f t="shared" si="908"/>
        <v>0</v>
      </c>
      <c s="306">
        <f t="shared" si="908"/>
        <v>121.59999999999999</v>
      </c>
      <c s="305">
        <f t="shared" si="908"/>
        <v>0</v>
      </c>
      <c s="306">
        <f t="shared" si="908"/>
        <v>121.59999999999999</v>
      </c>
      <c s="31"/>
      <c s="40"/>
      <c s="40"/>
    </row>
    <row r="1871" spans="1:22" s="41" customFormat="1" ht="12.75">
      <c r="A1871" s="298" t="s">
        <v>691</v>
      </c>
      <c s="334">
        <v>801</v>
      </c>
      <c s="86">
        <v>10</v>
      </c>
      <c s="86" t="s">
        <v>414</v>
      </c>
      <c s="86" t="s">
        <v>269</v>
      </c>
      <c s="331" t="s">
        <v>692</v>
      </c>
      <c s="307">
        <v>0</v>
      </c>
      <c s="305">
        <v>0</v>
      </c>
      <c s="305">
        <f>G1871+H1871</f>
        <v>0</v>
      </c>
      <c s="351">
        <v>0</v>
      </c>
      <c s="345">
        <f>I1871+J1871</f>
        <v>0</v>
      </c>
      <c s="305">
        <v>0</v>
      </c>
      <c s="305">
        <f>K1871+L1871</f>
        <v>0</v>
      </c>
      <c s="305">
        <v>121.59999999999999</v>
      </c>
      <c s="306">
        <f>K1871+N1871</f>
        <v>121.59999999999999</v>
      </c>
      <c s="307">
        <v>0</v>
      </c>
      <c s="306">
        <f>O1871+P1871</f>
        <v>121.59999999999999</v>
      </c>
      <c s="307">
        <v>0</v>
      </c>
      <c s="306">
        <f>Q1871+R1871</f>
        <v>121.59999999999999</v>
      </c>
      <c s="31"/>
      <c s="40"/>
      <c s="40"/>
    </row>
    <row r="1872" spans="1:22" s="41" customFormat="1" ht="12.75">
      <c r="A1872" s="332" t="s">
        <v>813</v>
      </c>
      <c s="336">
        <v>801</v>
      </c>
      <c s="329">
        <v>10</v>
      </c>
      <c s="329" t="s">
        <v>419</v>
      </c>
      <c s="329"/>
      <c s="333"/>
      <c s="307">
        <f>G1873</f>
        <v>0</v>
      </c>
      <c s="307">
        <f t="shared" si="909" ref="H1872:S1874">H1873</f>
        <v>0</v>
      </c>
      <c s="307">
        <f t="shared" si="909"/>
        <v>0</v>
      </c>
      <c s="318">
        <f t="shared" si="909"/>
        <v>0</v>
      </c>
      <c s="345">
        <f t="shared" si="909"/>
        <v>0</v>
      </c>
      <c s="307">
        <f t="shared" si="909"/>
        <v>0</v>
      </c>
      <c s="307">
        <f t="shared" si="909"/>
        <v>0</v>
      </c>
      <c s="307">
        <f t="shared" si="909"/>
        <v>1116</v>
      </c>
      <c s="307">
        <f t="shared" si="909"/>
        <v>1116</v>
      </c>
      <c s="307">
        <f t="shared" si="909"/>
        <v>9</v>
      </c>
      <c s="309">
        <f t="shared" si="909"/>
        <v>1125</v>
      </c>
      <c s="307">
        <f t="shared" si="909"/>
        <v>0</v>
      </c>
      <c s="309">
        <f t="shared" si="909"/>
        <v>1125</v>
      </c>
      <c s="46"/>
      <c s="40"/>
      <c s="40"/>
    </row>
    <row r="1873" spans="1:22" s="41" customFormat="1" ht="12.75">
      <c r="A1873" s="298" t="s">
        <v>648</v>
      </c>
      <c s="334">
        <v>801</v>
      </c>
      <c s="86">
        <v>10</v>
      </c>
      <c s="86" t="s">
        <v>419</v>
      </c>
      <c s="86" t="s">
        <v>649</v>
      </c>
      <c s="331"/>
      <c s="311">
        <f>G1874</f>
        <v>0</v>
      </c>
      <c s="311">
        <f t="shared" si="909"/>
        <v>0</v>
      </c>
      <c s="311">
        <f t="shared" si="909"/>
        <v>0</v>
      </c>
      <c s="359">
        <f t="shared" si="909"/>
        <v>0</v>
      </c>
      <c s="349">
        <f t="shared" si="909"/>
        <v>0</v>
      </c>
      <c s="311">
        <f t="shared" si="909"/>
        <v>0</v>
      </c>
      <c s="311">
        <f t="shared" si="909"/>
        <v>0</v>
      </c>
      <c s="311">
        <f t="shared" si="909"/>
        <v>1116</v>
      </c>
      <c s="311">
        <f t="shared" si="909"/>
        <v>1116</v>
      </c>
      <c s="311">
        <f t="shared" si="909"/>
        <v>9</v>
      </c>
      <c s="323">
        <f t="shared" si="909"/>
        <v>1125</v>
      </c>
      <c s="311">
        <f t="shared" si="909"/>
        <v>0</v>
      </c>
      <c s="323">
        <f t="shared" si="909"/>
        <v>1125</v>
      </c>
      <c s="46"/>
      <c s="40"/>
      <c s="40"/>
    </row>
    <row r="1874" spans="1:22" s="41" customFormat="1" ht="51">
      <c r="A1874" s="298" t="s">
        <v>508</v>
      </c>
      <c s="334">
        <v>801</v>
      </c>
      <c s="86">
        <v>10</v>
      </c>
      <c s="86" t="s">
        <v>419</v>
      </c>
      <c s="86" t="s">
        <v>1118</v>
      </c>
      <c s="331"/>
      <c s="307">
        <f>G1875</f>
        <v>0</v>
      </c>
      <c s="307">
        <f t="shared" si="909"/>
        <v>0</v>
      </c>
      <c s="307">
        <f t="shared" si="909"/>
        <v>0</v>
      </c>
      <c s="318">
        <f t="shared" si="909"/>
        <v>0</v>
      </c>
      <c s="345">
        <f t="shared" si="909"/>
        <v>0</v>
      </c>
      <c s="307">
        <f t="shared" si="909"/>
        <v>0</v>
      </c>
      <c s="307">
        <f t="shared" si="909"/>
        <v>0</v>
      </c>
      <c s="307">
        <f t="shared" si="909"/>
        <v>1116</v>
      </c>
      <c s="307">
        <f t="shared" si="909"/>
        <v>1116</v>
      </c>
      <c s="307">
        <f t="shared" si="909"/>
        <v>9</v>
      </c>
      <c s="309">
        <f t="shared" si="909"/>
        <v>1125</v>
      </c>
      <c s="307">
        <f t="shared" si="909"/>
        <v>0</v>
      </c>
      <c s="309">
        <f t="shared" si="909"/>
        <v>1125</v>
      </c>
      <c s="46"/>
      <c s="40"/>
      <c s="40"/>
    </row>
    <row r="1875" spans="1:22" s="41" customFormat="1" ht="25.5">
      <c r="A1875" s="298" t="s">
        <v>890</v>
      </c>
      <c s="334">
        <v>801</v>
      </c>
      <c s="86">
        <v>10</v>
      </c>
      <c s="86" t="s">
        <v>419</v>
      </c>
      <c s="86" t="s">
        <v>1118</v>
      </c>
      <c s="331" t="s">
        <v>891</v>
      </c>
      <c s="307">
        <v>0</v>
      </c>
      <c s="305">
        <v>0</v>
      </c>
      <c s="305">
        <f>G1875+H1875</f>
        <v>0</v>
      </c>
      <c s="351">
        <v>0</v>
      </c>
      <c s="345">
        <f>I1875+J1875</f>
        <v>0</v>
      </c>
      <c s="305">
        <v>0</v>
      </c>
      <c s="305">
        <f>K1875+L1875</f>
        <v>0</v>
      </c>
      <c s="305">
        <v>1116</v>
      </c>
      <c s="306">
        <f>K1875+N1875</f>
        <v>1116</v>
      </c>
      <c s="307">
        <v>9</v>
      </c>
      <c s="306">
        <f>O1875+P1875</f>
        <v>1125</v>
      </c>
      <c s="307">
        <v>0</v>
      </c>
      <c s="306">
        <f>Q1875+R1875</f>
        <v>1125</v>
      </c>
      <c s="159" t="s">
        <v>277</v>
      </c>
      <c s="40">
        <v>200</v>
      </c>
      <c s="40" t="s">
        <v>856</v>
      </c>
    </row>
    <row r="1876" spans="1:22" s="41" customFormat="1" ht="12.75">
      <c r="A1876" s="332" t="s">
        <v>815</v>
      </c>
      <c s="336">
        <v>801</v>
      </c>
      <c s="329">
        <v>10</v>
      </c>
      <c s="329" t="s">
        <v>425</v>
      </c>
      <c s="329"/>
      <c s="333"/>
      <c s="307">
        <f t="shared" si="910" ref="G1876:S1878">G1877</f>
        <v>0</v>
      </c>
      <c s="307">
        <f t="shared" si="910"/>
        <v>0</v>
      </c>
      <c s="307">
        <f t="shared" si="910"/>
        <v>0</v>
      </c>
      <c s="318">
        <f t="shared" si="910"/>
        <v>0</v>
      </c>
      <c s="345">
        <f t="shared" si="910"/>
        <v>0</v>
      </c>
      <c s="307">
        <f t="shared" si="910"/>
        <v>0</v>
      </c>
      <c s="307">
        <f t="shared" si="910"/>
        <v>0</v>
      </c>
      <c s="307">
        <f t="shared" si="910"/>
        <v>250</v>
      </c>
      <c s="307">
        <f t="shared" si="910"/>
        <v>250</v>
      </c>
      <c s="307">
        <f t="shared" si="910"/>
        <v>0</v>
      </c>
      <c s="309">
        <f t="shared" si="910"/>
        <v>250</v>
      </c>
      <c s="307">
        <f t="shared" si="910"/>
        <v>0</v>
      </c>
      <c s="309">
        <f t="shared" si="910"/>
        <v>250</v>
      </c>
      <c s="46"/>
      <c s="40"/>
      <c s="40"/>
    </row>
    <row r="1877" spans="1:22" s="41" customFormat="1" ht="12.75">
      <c r="A1877" s="298" t="s">
        <v>643</v>
      </c>
      <c s="334">
        <v>801</v>
      </c>
      <c s="86">
        <v>10</v>
      </c>
      <c s="86" t="s">
        <v>425</v>
      </c>
      <c s="86" t="s">
        <v>644</v>
      </c>
      <c s="331"/>
      <c s="311">
        <f t="shared" si="910"/>
        <v>0</v>
      </c>
      <c s="311">
        <f t="shared" si="910"/>
        <v>0</v>
      </c>
      <c s="311">
        <f t="shared" si="910"/>
        <v>0</v>
      </c>
      <c s="359">
        <f t="shared" si="910"/>
        <v>0</v>
      </c>
      <c s="349">
        <f t="shared" si="910"/>
        <v>0</v>
      </c>
      <c s="311">
        <f t="shared" si="910"/>
        <v>0</v>
      </c>
      <c s="311">
        <f t="shared" si="910"/>
        <v>0</v>
      </c>
      <c s="311">
        <f t="shared" si="910"/>
        <v>250</v>
      </c>
      <c s="311">
        <f t="shared" si="910"/>
        <v>250</v>
      </c>
      <c s="311">
        <f t="shared" si="910"/>
        <v>0</v>
      </c>
      <c s="323">
        <f t="shared" si="910"/>
        <v>250</v>
      </c>
      <c s="311">
        <f t="shared" si="910"/>
        <v>0</v>
      </c>
      <c s="323">
        <f t="shared" si="910"/>
        <v>250</v>
      </c>
      <c s="46"/>
      <c s="40"/>
      <c s="40"/>
    </row>
    <row r="1878" spans="1:22" s="41" customFormat="1" ht="25.5">
      <c r="A1878" s="298" t="s">
        <v>715</v>
      </c>
      <c s="334">
        <v>801</v>
      </c>
      <c s="86">
        <v>10</v>
      </c>
      <c s="86" t="s">
        <v>425</v>
      </c>
      <c s="86" t="s">
        <v>357</v>
      </c>
      <c s="331"/>
      <c s="307">
        <f t="shared" si="910"/>
        <v>0</v>
      </c>
      <c s="307">
        <f t="shared" si="910"/>
        <v>0</v>
      </c>
      <c s="307">
        <f t="shared" si="910"/>
        <v>0</v>
      </c>
      <c s="318">
        <f t="shared" si="910"/>
        <v>0</v>
      </c>
      <c s="345">
        <f t="shared" si="910"/>
        <v>0</v>
      </c>
      <c s="307">
        <f t="shared" si="910"/>
        <v>0</v>
      </c>
      <c s="307">
        <f t="shared" si="910"/>
        <v>0</v>
      </c>
      <c s="307">
        <f t="shared" si="910"/>
        <v>250</v>
      </c>
      <c s="307">
        <f t="shared" si="910"/>
        <v>250</v>
      </c>
      <c s="307">
        <f t="shared" si="910"/>
        <v>0</v>
      </c>
      <c s="309">
        <f t="shared" si="910"/>
        <v>250</v>
      </c>
      <c s="307">
        <f t="shared" si="910"/>
        <v>0</v>
      </c>
      <c s="309">
        <f t="shared" si="910"/>
        <v>250</v>
      </c>
      <c s="46"/>
      <c s="40"/>
      <c s="40"/>
    </row>
    <row r="1879" spans="1:22" s="41" customFormat="1" ht="25.5">
      <c r="A1879" s="298" t="s">
        <v>684</v>
      </c>
      <c s="334">
        <v>801</v>
      </c>
      <c s="86">
        <v>10</v>
      </c>
      <c s="86" t="s">
        <v>425</v>
      </c>
      <c s="86" t="s">
        <v>357</v>
      </c>
      <c s="331" t="s">
        <v>685</v>
      </c>
      <c s="307">
        <v>0</v>
      </c>
      <c s="305">
        <v>0</v>
      </c>
      <c s="305">
        <f>G1879+H1879</f>
        <v>0</v>
      </c>
      <c s="351">
        <v>0</v>
      </c>
      <c s="345">
        <f>I1879+J1879</f>
        <v>0</v>
      </c>
      <c s="305">
        <v>0</v>
      </c>
      <c s="305">
        <f>K1879+L1879</f>
        <v>0</v>
      </c>
      <c s="305">
        <v>250</v>
      </c>
      <c s="306">
        <f>K1879+N1879</f>
        <v>250</v>
      </c>
      <c s="307">
        <v>0</v>
      </c>
      <c s="306">
        <f>O1879+P1879</f>
        <v>250</v>
      </c>
      <c s="307">
        <v>0</v>
      </c>
      <c s="306">
        <f>Q1879+R1879</f>
        <v>250</v>
      </c>
      <c s="159"/>
      <c s="40"/>
      <c s="40"/>
    </row>
    <row r="1880" spans="1:22" s="65" customFormat="1" ht="12.75">
      <c r="A1880" s="332" t="s">
        <v>808</v>
      </c>
      <c s="329" t="s">
        <v>1046</v>
      </c>
      <c s="329" t="s">
        <v>429</v>
      </c>
      <c s="329"/>
      <c s="336"/>
      <c s="337"/>
      <c s="360">
        <f>G1881</f>
        <v>0</v>
      </c>
      <c s="360">
        <f t="shared" si="911" ref="H1880:S1883">H1881</f>
        <v>0</v>
      </c>
      <c s="360">
        <f t="shared" si="911"/>
        <v>0</v>
      </c>
      <c s="361">
        <f t="shared" si="911"/>
        <v>0</v>
      </c>
      <c s="362">
        <f t="shared" si="911"/>
        <v>0</v>
      </c>
      <c s="363">
        <f t="shared" si="911"/>
        <v>0</v>
      </c>
      <c s="363">
        <f t="shared" si="911"/>
        <v>0</v>
      </c>
      <c s="363">
        <f t="shared" si="911"/>
        <v>0</v>
      </c>
      <c s="363">
        <f t="shared" si="911"/>
        <v>0</v>
      </c>
      <c s="363">
        <f t="shared" si="911"/>
        <v>550</v>
      </c>
      <c s="327">
        <f t="shared" si="911"/>
        <v>550</v>
      </c>
      <c s="363">
        <f t="shared" si="911"/>
        <v>0</v>
      </c>
      <c s="327">
        <f t="shared" si="911"/>
        <v>550</v>
      </c>
      <c s="31"/>
      <c s="64"/>
      <c s="64"/>
    </row>
    <row r="1881" spans="1:22" s="41" customFormat="1" ht="12.75">
      <c r="A1881" s="332" t="s">
        <v>816</v>
      </c>
      <c s="329" t="s">
        <v>1046</v>
      </c>
      <c s="329" t="s">
        <v>429</v>
      </c>
      <c s="329" t="s">
        <v>414</v>
      </c>
      <c s="336"/>
      <c s="337"/>
      <c s="202">
        <f>G1882</f>
        <v>0</v>
      </c>
      <c s="202">
        <f t="shared" si="911"/>
        <v>0</v>
      </c>
      <c s="202">
        <f t="shared" si="911"/>
        <v>0</v>
      </c>
      <c s="364">
        <f t="shared" si="911"/>
        <v>0</v>
      </c>
      <c s="349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550</v>
      </c>
      <c s="245">
        <f t="shared" si="911"/>
        <v>550</v>
      </c>
      <c s="311">
        <f t="shared" si="911"/>
        <v>0</v>
      </c>
      <c s="245">
        <f t="shared" si="911"/>
        <v>550</v>
      </c>
      <c s="31"/>
      <c s="40"/>
      <c s="40"/>
    </row>
    <row r="1882" spans="1:22" s="41" customFormat="1" ht="12.75">
      <c r="A1882" s="298" t="s">
        <v>643</v>
      </c>
      <c s="86" t="s">
        <v>1046</v>
      </c>
      <c s="86" t="s">
        <v>429</v>
      </c>
      <c s="86" t="s">
        <v>414</v>
      </c>
      <c s="328" t="s">
        <v>644</v>
      </c>
      <c s="331"/>
      <c s="202">
        <f>G1883</f>
        <v>0</v>
      </c>
      <c s="202">
        <f t="shared" si="911"/>
        <v>0</v>
      </c>
      <c s="202">
        <f t="shared" si="911"/>
        <v>0</v>
      </c>
      <c s="364">
        <f t="shared" si="911"/>
        <v>0</v>
      </c>
      <c s="349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550</v>
      </c>
      <c s="245">
        <f t="shared" si="911"/>
        <v>550</v>
      </c>
      <c s="311">
        <f t="shared" si="911"/>
        <v>0</v>
      </c>
      <c s="245">
        <f t="shared" si="911"/>
        <v>550</v>
      </c>
      <c s="31"/>
      <c s="40"/>
      <c s="40"/>
    </row>
    <row r="1883" spans="1:22" s="41" customFormat="1" ht="25.5">
      <c r="A1883" s="298" t="s">
        <v>864</v>
      </c>
      <c s="86" t="s">
        <v>1046</v>
      </c>
      <c s="86" t="s">
        <v>429</v>
      </c>
      <c s="86" t="s">
        <v>414</v>
      </c>
      <c s="328" t="s">
        <v>356</v>
      </c>
      <c s="331"/>
      <c s="202">
        <f>G1884</f>
        <v>0</v>
      </c>
      <c s="202">
        <f t="shared" si="911"/>
        <v>0</v>
      </c>
      <c s="202">
        <f t="shared" si="911"/>
        <v>0</v>
      </c>
      <c s="364">
        <f t="shared" si="911"/>
        <v>0</v>
      </c>
      <c s="349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0</v>
      </c>
      <c s="311">
        <f t="shared" si="911"/>
        <v>550</v>
      </c>
      <c s="245">
        <f t="shared" si="911"/>
        <v>550</v>
      </c>
      <c s="311">
        <f t="shared" si="911"/>
        <v>0</v>
      </c>
      <c s="245">
        <f t="shared" si="911"/>
        <v>550</v>
      </c>
      <c s="31"/>
      <c s="40"/>
      <c s="40"/>
    </row>
    <row r="1884" spans="1:22" s="41" customFormat="1" ht="38.25">
      <c r="A1884" s="298" t="s">
        <v>111</v>
      </c>
      <c s="86" t="s">
        <v>1046</v>
      </c>
      <c s="86" t="s">
        <v>429</v>
      </c>
      <c s="86" t="s">
        <v>414</v>
      </c>
      <c s="328" t="s">
        <v>356</v>
      </c>
      <c s="331" t="s">
        <v>110</v>
      </c>
      <c s="202">
        <v>0</v>
      </c>
      <c s="317">
        <v>0</v>
      </c>
      <c s="199">
        <f>G1884+H1884</f>
        <v>0</v>
      </c>
      <c s="364">
        <v>0</v>
      </c>
      <c s="345">
        <f>I1884+J1884</f>
        <v>0</v>
      </c>
      <c s="311">
        <v>0</v>
      </c>
      <c s="305">
        <f>K1884+L1884</f>
        <v>0</v>
      </c>
      <c s="311">
        <v>0</v>
      </c>
      <c s="306">
        <f>K1884+N1884</f>
        <v>0</v>
      </c>
      <c s="307">
        <f>150+400</f>
        <v>550</v>
      </c>
      <c s="306">
        <f>O1884+P1884</f>
        <v>550</v>
      </c>
      <c s="307">
        <v>0</v>
      </c>
      <c s="306">
        <f>Q1884+R1884</f>
        <v>550</v>
      </c>
      <c s="31" t="s">
        <v>194</v>
      </c>
      <c s="40"/>
      <c s="40"/>
    </row>
    <row r="1885" spans="1:22" s="65" customFormat="1" ht="12.75">
      <c r="A1885" s="332" t="s">
        <v>979</v>
      </c>
      <c s="336">
        <v>801</v>
      </c>
      <c s="329" t="s">
        <v>430</v>
      </c>
      <c s="329"/>
      <c s="329"/>
      <c s="333"/>
      <c s="310">
        <f t="shared" si="912" ref="G1885:S1885">G1886</f>
        <v>0</v>
      </c>
      <c s="356">
        <f t="shared" si="912"/>
        <v>1908.5999999999999</v>
      </c>
      <c s="356">
        <f t="shared" si="912"/>
        <v>1908.5999999999999</v>
      </c>
      <c s="357">
        <f t="shared" si="912"/>
        <v>0</v>
      </c>
      <c s="343">
        <f t="shared" si="912"/>
        <v>1908.5999999999999</v>
      </c>
      <c s="356">
        <f t="shared" si="912"/>
        <v>0</v>
      </c>
      <c s="356">
        <f t="shared" si="912"/>
        <v>1908.5999999999999</v>
      </c>
      <c s="356">
        <f t="shared" si="912"/>
        <v>191.40000000000009</v>
      </c>
      <c s="308">
        <f t="shared" si="912"/>
        <v>2100</v>
      </c>
      <c s="356">
        <f t="shared" si="912"/>
        <v>0</v>
      </c>
      <c s="308">
        <f t="shared" si="912"/>
        <v>2100</v>
      </c>
      <c s="356">
        <f t="shared" si="912"/>
        <v>0</v>
      </c>
      <c s="308">
        <f t="shared" si="912"/>
        <v>2100</v>
      </c>
      <c s="31"/>
      <c s="64"/>
      <c s="64"/>
    </row>
    <row r="1886" spans="1:22" s="41" customFormat="1" ht="12.75">
      <c r="A1886" s="332" t="s">
        <v>818</v>
      </c>
      <c s="336">
        <v>801</v>
      </c>
      <c s="329" t="s">
        <v>430</v>
      </c>
      <c s="329" t="s">
        <v>417</v>
      </c>
      <c s="329"/>
      <c s="333"/>
      <c s="307">
        <f t="shared" si="913" ref="G1886:S1888">G1887</f>
        <v>0</v>
      </c>
      <c s="305">
        <f t="shared" si="913"/>
        <v>1908.5999999999999</v>
      </c>
      <c s="305">
        <f t="shared" si="913"/>
        <v>1908.5999999999999</v>
      </c>
      <c s="351">
        <f t="shared" si="913"/>
        <v>0</v>
      </c>
      <c s="345">
        <f t="shared" si="913"/>
        <v>1908.5999999999999</v>
      </c>
      <c s="305">
        <f t="shared" si="913"/>
        <v>0</v>
      </c>
      <c s="305">
        <f t="shared" si="913"/>
        <v>1908.5999999999999</v>
      </c>
      <c s="305">
        <f t="shared" si="913"/>
        <v>191.40000000000009</v>
      </c>
      <c s="306">
        <f t="shared" si="913"/>
        <v>2100</v>
      </c>
      <c s="305">
        <f t="shared" si="913"/>
        <v>0</v>
      </c>
      <c s="306">
        <f t="shared" si="913"/>
        <v>2100</v>
      </c>
      <c s="305">
        <f t="shared" si="913"/>
        <v>0</v>
      </c>
      <c s="306">
        <f t="shared" si="913"/>
        <v>2100</v>
      </c>
      <c s="31"/>
      <c s="40"/>
      <c s="40"/>
    </row>
    <row r="1887" spans="1:22" s="41" customFormat="1" ht="25.5">
      <c r="A1887" s="298" t="s">
        <v>980</v>
      </c>
      <c s="334">
        <v>801</v>
      </c>
      <c s="86" t="s">
        <v>430</v>
      </c>
      <c s="86" t="s">
        <v>417</v>
      </c>
      <c s="86" t="s">
        <v>981</v>
      </c>
      <c s="331"/>
      <c s="307">
        <f t="shared" si="913"/>
        <v>0</v>
      </c>
      <c s="305">
        <f t="shared" si="913"/>
        <v>1908.5999999999999</v>
      </c>
      <c s="305">
        <f t="shared" si="913"/>
        <v>1908.5999999999999</v>
      </c>
      <c s="351">
        <f t="shared" si="913"/>
        <v>0</v>
      </c>
      <c s="345">
        <f t="shared" si="913"/>
        <v>1908.5999999999999</v>
      </c>
      <c s="305">
        <f t="shared" si="913"/>
        <v>0</v>
      </c>
      <c s="305">
        <f t="shared" si="913"/>
        <v>1908.5999999999999</v>
      </c>
      <c s="305">
        <f t="shared" si="913"/>
        <v>191.40000000000009</v>
      </c>
      <c s="306">
        <f t="shared" si="913"/>
        <v>2100</v>
      </c>
      <c s="305">
        <f t="shared" si="913"/>
        <v>0</v>
      </c>
      <c s="306">
        <f t="shared" si="913"/>
        <v>2100</v>
      </c>
      <c s="305">
        <f t="shared" si="913"/>
        <v>0</v>
      </c>
      <c s="306">
        <f t="shared" si="913"/>
        <v>2100</v>
      </c>
      <c s="31"/>
      <c s="40"/>
      <c s="40"/>
    </row>
    <row r="1888" spans="1:22" s="41" customFormat="1" ht="12.75">
      <c r="A1888" s="298" t="s">
        <v>849</v>
      </c>
      <c s="334">
        <v>801</v>
      </c>
      <c s="86" t="s">
        <v>430</v>
      </c>
      <c s="86" t="s">
        <v>417</v>
      </c>
      <c s="86" t="s">
        <v>42</v>
      </c>
      <c s="331"/>
      <c s="307">
        <f t="shared" si="913"/>
        <v>0</v>
      </c>
      <c s="305">
        <f t="shared" si="913"/>
        <v>1908.5999999999999</v>
      </c>
      <c s="305">
        <f t="shared" si="913"/>
        <v>1908.5999999999999</v>
      </c>
      <c s="351">
        <f t="shared" si="913"/>
        <v>0</v>
      </c>
      <c s="345">
        <f>K1889+K2035+K2036+K2037+K2038+K2039+K2042+K2043+K2040+K2041</f>
        <v>1908.5999999999999</v>
      </c>
      <c s="305">
        <f t="shared" si="913"/>
        <v>0</v>
      </c>
      <c s="305">
        <f t="shared" si="914" ref="M1888:S1888">M1889+M2035+M2036+M2037+M2038+M2039+M2042+M2043+M2040+M2041</f>
        <v>1908.5999999999999</v>
      </c>
      <c s="305">
        <f t="shared" si="914"/>
        <v>191.40000000000009</v>
      </c>
      <c s="306">
        <f t="shared" si="914"/>
        <v>2100</v>
      </c>
      <c s="305">
        <f t="shared" si="914"/>
        <v>0</v>
      </c>
      <c s="306">
        <f t="shared" si="914"/>
        <v>2100</v>
      </c>
      <c s="305">
        <f t="shared" si="914"/>
        <v>0</v>
      </c>
      <c s="306">
        <f t="shared" si="914"/>
        <v>2100</v>
      </c>
      <c s="31"/>
      <c s="40"/>
      <c s="40"/>
    </row>
    <row r="1889" spans="1:22" s="41" customFormat="1" ht="12.75">
      <c r="A1889" s="298" t="s">
        <v>851</v>
      </c>
      <c s="334">
        <v>801</v>
      </c>
      <c s="86" t="s">
        <v>430</v>
      </c>
      <c s="86" t="s">
        <v>417</v>
      </c>
      <c s="86" t="s">
        <v>42</v>
      </c>
      <c s="331" t="s">
        <v>852</v>
      </c>
      <c s="307">
        <v>0</v>
      </c>
      <c s="305">
        <v>1908.5999999999999</v>
      </c>
      <c s="305">
        <f>G1889+H1889</f>
        <v>1908.5999999999999</v>
      </c>
      <c s="351">
        <v>0</v>
      </c>
      <c s="345">
        <f>I1889+J1889</f>
        <v>1908.5999999999999</v>
      </c>
      <c s="305">
        <v>0</v>
      </c>
      <c s="305">
        <f>K1889+L1889</f>
        <v>1908.5999999999999</v>
      </c>
      <c s="305">
        <v>-1908.5999999999999</v>
      </c>
      <c s="306">
        <f>K1889+N1889</f>
        <v>0</v>
      </c>
      <c s="307">
        <v>0</v>
      </c>
      <c s="306">
        <f>O1889+P1889</f>
        <v>0</v>
      </c>
      <c s="307">
        <v>0</v>
      </c>
      <c s="306">
        <f>Q1889+R1889</f>
        <v>0</v>
      </c>
      <c s="31"/>
      <c s="40"/>
      <c s="40"/>
    </row>
    <row r="1890" spans="1:22" s="33" customFormat="1" ht="12.75" hidden="1">
      <c r="A1890" s="449" t="s">
        <v>43</v>
      </c>
      <c s="450"/>
      <c s="450"/>
      <c s="450"/>
      <c s="450"/>
      <c s="451"/>
      <c s="310">
        <f t="shared" si="915" ref="G1890:O1890">G1891+G1898+G1913+G1931</f>
        <v>0</v>
      </c>
      <c s="356">
        <f t="shared" si="915"/>
        <v>0</v>
      </c>
      <c s="356">
        <f t="shared" si="915"/>
        <v>0</v>
      </c>
      <c s="357">
        <f t="shared" si="915"/>
        <v>0</v>
      </c>
      <c s="343">
        <f t="shared" si="915"/>
        <v>0</v>
      </c>
      <c s="356">
        <f>L1891+L1898+L1913+L1931</f>
        <v>0</v>
      </c>
      <c s="356">
        <f>M1891+M1898+M1913+M1931</f>
        <v>0</v>
      </c>
      <c s="356">
        <f t="shared" si="915"/>
        <v>0</v>
      </c>
      <c s="308">
        <f t="shared" si="915"/>
        <v>0</v>
      </c>
      <c s="356">
        <f>P1891+P1898+P1913+P1931</f>
        <v>0</v>
      </c>
      <c s="308">
        <f>Q1891+Q1898+Q1913+Q1931</f>
        <v>0</v>
      </c>
      <c s="356">
        <f>R1891+R1898+R1913+R1931</f>
        <v>0</v>
      </c>
      <c s="308">
        <f>S1891+S1898+S1913+S1931</f>
        <v>0</v>
      </c>
      <c s="31"/>
      <c s="32"/>
      <c s="32"/>
    </row>
    <row r="1891" spans="1:22" s="33" customFormat="1" ht="12.75" hidden="1">
      <c r="A1891" s="332" t="s">
        <v>656</v>
      </c>
      <c s="336">
        <v>803</v>
      </c>
      <c s="336" t="s">
        <v>561</v>
      </c>
      <c s="336"/>
      <c s="336"/>
      <c s="335"/>
      <c s="307">
        <f t="shared" si="916" ref="G1891:S1893">G1892</f>
        <v>0</v>
      </c>
      <c s="305">
        <f t="shared" si="916"/>
        <v>0</v>
      </c>
      <c s="305">
        <f t="shared" si="916"/>
        <v>0</v>
      </c>
      <c s="351">
        <f t="shared" si="916"/>
        <v>0</v>
      </c>
      <c s="345">
        <f t="shared" si="916"/>
        <v>0</v>
      </c>
      <c s="305">
        <f t="shared" si="916"/>
        <v>0</v>
      </c>
      <c s="305">
        <f t="shared" si="916"/>
        <v>0</v>
      </c>
      <c s="305">
        <f t="shared" si="916"/>
        <v>0</v>
      </c>
      <c s="306">
        <f t="shared" si="916"/>
        <v>0</v>
      </c>
      <c s="305">
        <f t="shared" si="916"/>
        <v>0</v>
      </c>
      <c s="306">
        <f t="shared" si="916"/>
        <v>0</v>
      </c>
      <c s="305">
        <f t="shared" si="916"/>
        <v>0</v>
      </c>
      <c s="306">
        <f t="shared" si="916"/>
        <v>0</v>
      </c>
      <c s="31"/>
      <c s="32"/>
      <c s="32"/>
    </row>
    <row r="1892" spans="1:22" s="33" customFormat="1" ht="25.5" hidden="1">
      <c r="A1892" s="332" t="s">
        <v>936</v>
      </c>
      <c s="336">
        <v>803</v>
      </c>
      <c s="336" t="s">
        <v>561</v>
      </c>
      <c s="336">
        <v>12</v>
      </c>
      <c s="336"/>
      <c s="337"/>
      <c s="307">
        <f t="shared" si="916"/>
        <v>0</v>
      </c>
      <c s="305">
        <f t="shared" si="916"/>
        <v>0</v>
      </c>
      <c s="305">
        <f t="shared" si="916"/>
        <v>0</v>
      </c>
      <c s="351">
        <f t="shared" si="916"/>
        <v>0</v>
      </c>
      <c s="345">
        <f t="shared" si="916"/>
        <v>0</v>
      </c>
      <c s="305">
        <f t="shared" si="916"/>
        <v>0</v>
      </c>
      <c s="305">
        <f t="shared" si="916"/>
        <v>0</v>
      </c>
      <c s="305">
        <f t="shared" si="916"/>
        <v>0</v>
      </c>
      <c s="306">
        <f t="shared" si="916"/>
        <v>0</v>
      </c>
      <c s="305">
        <f t="shared" si="916"/>
        <v>0</v>
      </c>
      <c s="306">
        <f t="shared" si="916"/>
        <v>0</v>
      </c>
      <c s="305">
        <f t="shared" si="916"/>
        <v>0</v>
      </c>
      <c s="306">
        <f t="shared" si="916"/>
        <v>0</v>
      </c>
      <c s="31"/>
      <c s="32"/>
      <c s="32"/>
    </row>
    <row r="1893" spans="1:22" s="33" customFormat="1" ht="12.75" hidden="1">
      <c r="A1893" s="298" t="s">
        <v>44</v>
      </c>
      <c s="334">
        <v>803</v>
      </c>
      <c s="334" t="s">
        <v>561</v>
      </c>
      <c s="334">
        <v>12</v>
      </c>
      <c s="334" t="s">
        <v>45</v>
      </c>
      <c s="338"/>
      <c s="307">
        <f t="shared" si="916"/>
        <v>0</v>
      </c>
      <c s="305">
        <f t="shared" si="916"/>
        <v>0</v>
      </c>
      <c s="305">
        <f t="shared" si="916"/>
        <v>0</v>
      </c>
      <c s="351">
        <f t="shared" si="916"/>
        <v>0</v>
      </c>
      <c s="345">
        <f t="shared" si="916"/>
        <v>0</v>
      </c>
      <c s="305">
        <f t="shared" si="916"/>
        <v>0</v>
      </c>
      <c s="305">
        <f t="shared" si="916"/>
        <v>0</v>
      </c>
      <c s="305">
        <f t="shared" si="916"/>
        <v>0</v>
      </c>
      <c s="306">
        <f t="shared" si="916"/>
        <v>0</v>
      </c>
      <c s="305">
        <f t="shared" si="916"/>
        <v>0</v>
      </c>
      <c s="306">
        <f t="shared" si="916"/>
        <v>0</v>
      </c>
      <c s="305">
        <f t="shared" si="916"/>
        <v>0</v>
      </c>
      <c s="306">
        <f t="shared" si="916"/>
        <v>0</v>
      </c>
      <c s="31"/>
      <c s="32"/>
      <c s="32"/>
    </row>
    <row r="1894" spans="1:22" s="33" customFormat="1" ht="12.75" hidden="1">
      <c r="A1894" s="298" t="s">
        <v>849</v>
      </c>
      <c s="334">
        <v>803</v>
      </c>
      <c s="334" t="s">
        <v>561</v>
      </c>
      <c s="334">
        <v>12</v>
      </c>
      <c s="334" t="s">
        <v>46</v>
      </c>
      <c s="338"/>
      <c s="307">
        <f t="shared" si="917" ref="G1894:O1894">G1895+G1896</f>
        <v>0</v>
      </c>
      <c s="305">
        <f t="shared" si="917"/>
        <v>0</v>
      </c>
      <c s="305">
        <f t="shared" si="917"/>
        <v>0</v>
      </c>
      <c s="351">
        <f t="shared" si="917"/>
        <v>0</v>
      </c>
      <c s="345">
        <f t="shared" si="917"/>
        <v>0</v>
      </c>
      <c s="305">
        <f>L1895+L1896</f>
        <v>0</v>
      </c>
      <c s="305">
        <f>M1895+M1896</f>
        <v>0</v>
      </c>
      <c s="305">
        <f t="shared" si="917"/>
        <v>0</v>
      </c>
      <c s="306">
        <f t="shared" si="917"/>
        <v>0</v>
      </c>
      <c s="305">
        <f>P1895+P1896</f>
        <v>0</v>
      </c>
      <c s="306">
        <f>Q1895+Q1896</f>
        <v>0</v>
      </c>
      <c s="305">
        <f>R1895+R1896</f>
        <v>0</v>
      </c>
      <c s="306">
        <f>S1895+S1896</f>
        <v>0</v>
      </c>
      <c s="31"/>
      <c s="32"/>
      <c s="32"/>
    </row>
    <row r="1895" spans="1:22" s="33" customFormat="1" ht="12.75" hidden="1">
      <c r="A1895" s="298" t="s">
        <v>851</v>
      </c>
      <c s="334">
        <v>803</v>
      </c>
      <c s="334" t="s">
        <v>561</v>
      </c>
      <c s="334">
        <v>12</v>
      </c>
      <c s="334" t="s">
        <v>46</v>
      </c>
      <c s="331" t="s">
        <v>852</v>
      </c>
      <c s="307"/>
      <c s="305"/>
      <c s="305">
        <f>G1895+H1895</f>
        <v>0</v>
      </c>
      <c s="351"/>
      <c s="345">
        <f>I1895+J1895</f>
        <v>0</v>
      </c>
      <c s="305"/>
      <c s="305">
        <f>K1895+L1895</f>
        <v>0</v>
      </c>
      <c s="305"/>
      <c s="306">
        <f>K1895+N1895</f>
        <v>0</v>
      </c>
      <c s="305"/>
      <c s="306">
        <f>M1895+P1895</f>
        <v>0</v>
      </c>
      <c s="305"/>
      <c s="306">
        <f>O1895+R1895</f>
        <v>0</v>
      </c>
      <c s="31"/>
      <c s="32"/>
      <c s="32"/>
    </row>
    <row r="1896" spans="1:22" s="33" customFormat="1" ht="25.5" hidden="1">
      <c r="A1896" s="298" t="s">
        <v>1047</v>
      </c>
      <c s="334">
        <v>803</v>
      </c>
      <c s="86" t="s">
        <v>414</v>
      </c>
      <c s="334">
        <v>12</v>
      </c>
      <c s="334" t="s">
        <v>47</v>
      </c>
      <c s="331"/>
      <c s="307">
        <f t="shared" si="918" ref="G1896:S1896">G1897</f>
        <v>0</v>
      </c>
      <c s="305">
        <f t="shared" si="918"/>
        <v>0</v>
      </c>
      <c s="305">
        <f t="shared" si="918"/>
        <v>0</v>
      </c>
      <c s="351">
        <f t="shared" si="918"/>
        <v>0</v>
      </c>
      <c s="345">
        <f t="shared" si="918"/>
        <v>0</v>
      </c>
      <c s="305">
        <f t="shared" si="918"/>
        <v>0</v>
      </c>
      <c s="305">
        <f t="shared" si="918"/>
        <v>0</v>
      </c>
      <c s="305">
        <f t="shared" si="918"/>
        <v>0</v>
      </c>
      <c s="306">
        <f t="shared" si="918"/>
        <v>0</v>
      </c>
      <c s="305">
        <f t="shared" si="918"/>
        <v>0</v>
      </c>
      <c s="306">
        <f t="shared" si="918"/>
        <v>0</v>
      </c>
      <c s="305">
        <f t="shared" si="918"/>
        <v>0</v>
      </c>
      <c s="306">
        <f t="shared" si="918"/>
        <v>0</v>
      </c>
      <c s="31"/>
      <c s="32"/>
      <c s="32"/>
    </row>
    <row r="1897" spans="1:22" s="33" customFormat="1" ht="12.75" hidden="1">
      <c r="A1897" s="298" t="s">
        <v>851</v>
      </c>
      <c s="334">
        <v>803</v>
      </c>
      <c s="86" t="s">
        <v>414</v>
      </c>
      <c s="334">
        <v>12</v>
      </c>
      <c s="334" t="s">
        <v>47</v>
      </c>
      <c s="331" t="s">
        <v>852</v>
      </c>
      <c s="307"/>
      <c s="305"/>
      <c s="305">
        <f>G1897+H1897</f>
        <v>0</v>
      </c>
      <c s="351"/>
      <c s="345">
        <f>I1897+J1897</f>
        <v>0</v>
      </c>
      <c s="305"/>
      <c s="305">
        <f>K1897+L1897</f>
        <v>0</v>
      </c>
      <c s="305"/>
      <c s="306">
        <f>K1897+N1897</f>
        <v>0</v>
      </c>
      <c s="305"/>
      <c s="306">
        <f>M1897+P1897</f>
        <v>0</v>
      </c>
      <c s="305"/>
      <c s="306">
        <f>O1897+R1897</f>
        <v>0</v>
      </c>
      <c s="31"/>
      <c s="32"/>
      <c s="32"/>
    </row>
    <row r="1898" spans="1:22" s="33" customFormat="1" ht="12.75" hidden="1">
      <c r="A1898" s="332" t="s">
        <v>540</v>
      </c>
      <c s="336">
        <v>803</v>
      </c>
      <c s="329" t="s">
        <v>421</v>
      </c>
      <c s="329"/>
      <c s="329"/>
      <c s="333"/>
      <c s="307">
        <f t="shared" si="919" ref="G1898:O1898">G1899+G1907</f>
        <v>0</v>
      </c>
      <c s="305">
        <f t="shared" si="919"/>
        <v>0</v>
      </c>
      <c s="305">
        <f t="shared" si="919"/>
        <v>0</v>
      </c>
      <c s="351">
        <f t="shared" si="919"/>
        <v>0</v>
      </c>
      <c s="345">
        <f t="shared" si="919"/>
        <v>0</v>
      </c>
      <c s="305">
        <f>L1899+L1907</f>
        <v>0</v>
      </c>
      <c s="305">
        <f>M1899+M1907</f>
        <v>0</v>
      </c>
      <c s="305">
        <f t="shared" si="919"/>
        <v>0</v>
      </c>
      <c s="306">
        <f t="shared" si="919"/>
        <v>0</v>
      </c>
      <c s="305">
        <f>P1899+P1907</f>
        <v>0</v>
      </c>
      <c s="306">
        <f>Q1899+Q1907</f>
        <v>0</v>
      </c>
      <c s="305">
        <f>R1899+R1907</f>
        <v>0</v>
      </c>
      <c s="306">
        <f>S1899+S1907</f>
        <v>0</v>
      </c>
      <c s="31"/>
      <c s="32"/>
      <c s="32"/>
    </row>
    <row r="1899" spans="1:22" s="33" customFormat="1" ht="12.75" hidden="1">
      <c r="A1899" s="332" t="s">
        <v>440</v>
      </c>
      <c s="336">
        <v>803</v>
      </c>
      <c s="329" t="s">
        <v>421</v>
      </c>
      <c s="329" t="s">
        <v>425</v>
      </c>
      <c s="329"/>
      <c s="333"/>
      <c s="307">
        <f t="shared" si="920" ref="G1899:S1899">G1900</f>
        <v>0</v>
      </c>
      <c s="305">
        <f t="shared" si="920"/>
        <v>0</v>
      </c>
      <c s="305">
        <f t="shared" si="920"/>
        <v>0</v>
      </c>
      <c s="351">
        <f t="shared" si="920"/>
        <v>0</v>
      </c>
      <c s="345">
        <f t="shared" si="920"/>
        <v>0</v>
      </c>
      <c s="305">
        <f t="shared" si="920"/>
        <v>0</v>
      </c>
      <c s="305">
        <f t="shared" si="920"/>
        <v>0</v>
      </c>
      <c s="305">
        <f t="shared" si="920"/>
        <v>0</v>
      </c>
      <c s="306">
        <f t="shared" si="920"/>
        <v>0</v>
      </c>
      <c s="305">
        <f t="shared" si="920"/>
        <v>0</v>
      </c>
      <c s="306">
        <f t="shared" si="920"/>
        <v>0</v>
      </c>
      <c s="305">
        <f t="shared" si="920"/>
        <v>0</v>
      </c>
      <c s="306">
        <f t="shared" si="920"/>
        <v>0</v>
      </c>
      <c s="31"/>
      <c s="32"/>
      <c s="32"/>
    </row>
    <row r="1900" spans="1:22" s="33" customFormat="1" ht="12.75" hidden="1">
      <c r="A1900" s="298" t="s">
        <v>48</v>
      </c>
      <c s="334">
        <v>803</v>
      </c>
      <c s="86" t="s">
        <v>421</v>
      </c>
      <c s="86" t="s">
        <v>425</v>
      </c>
      <c s="86" t="s">
        <v>49</v>
      </c>
      <c s="333"/>
      <c s="311">
        <f t="shared" si="921" ref="G1900:O1900">G1903+G1901+G1905</f>
        <v>0</v>
      </c>
      <c s="347">
        <f t="shared" si="921"/>
        <v>0</v>
      </c>
      <c s="347">
        <f t="shared" si="921"/>
        <v>0</v>
      </c>
      <c s="350">
        <f t="shared" si="921"/>
        <v>0</v>
      </c>
      <c s="349">
        <f t="shared" si="921"/>
        <v>0</v>
      </c>
      <c s="347">
        <f>L1903+L1901+L1905</f>
        <v>0</v>
      </c>
      <c s="347">
        <f>M1903+M1901+M1905</f>
        <v>0</v>
      </c>
      <c s="347">
        <f t="shared" si="921"/>
        <v>0</v>
      </c>
      <c s="312">
        <f t="shared" si="921"/>
        <v>0</v>
      </c>
      <c s="347">
        <f>P1903+P1901+P1905</f>
        <v>0</v>
      </c>
      <c s="312">
        <f>Q1903+Q1901+Q1905</f>
        <v>0</v>
      </c>
      <c s="347">
        <f>R1903+R1901+R1905</f>
        <v>0</v>
      </c>
      <c s="312">
        <f>S1903+S1901+S1905</f>
        <v>0</v>
      </c>
      <c s="31"/>
      <c s="32"/>
      <c s="32"/>
    </row>
    <row r="1901" spans="1:22" s="33" customFormat="1" ht="51" hidden="1">
      <c r="A1901" s="298" t="s">
        <v>50</v>
      </c>
      <c s="334">
        <v>803</v>
      </c>
      <c s="86" t="s">
        <v>421</v>
      </c>
      <c s="86" t="s">
        <v>425</v>
      </c>
      <c s="86" t="s">
        <v>51</v>
      </c>
      <c s="331"/>
      <c s="311">
        <f t="shared" si="922" ref="G1901:S1901">G1902</f>
        <v>0</v>
      </c>
      <c s="347">
        <f t="shared" si="922"/>
        <v>0</v>
      </c>
      <c s="347">
        <f t="shared" si="922"/>
        <v>0</v>
      </c>
      <c s="350">
        <f t="shared" si="922"/>
        <v>0</v>
      </c>
      <c s="349">
        <f t="shared" si="922"/>
        <v>0</v>
      </c>
      <c s="347">
        <f t="shared" si="922"/>
        <v>0</v>
      </c>
      <c s="347">
        <f t="shared" si="922"/>
        <v>0</v>
      </c>
      <c s="347">
        <f t="shared" si="922"/>
        <v>0</v>
      </c>
      <c s="312">
        <f t="shared" si="922"/>
        <v>0</v>
      </c>
      <c s="347">
        <f t="shared" si="922"/>
        <v>0</v>
      </c>
      <c s="312">
        <f t="shared" si="922"/>
        <v>0</v>
      </c>
      <c s="347">
        <f t="shared" si="922"/>
        <v>0</v>
      </c>
      <c s="312">
        <f t="shared" si="922"/>
        <v>0</v>
      </c>
      <c s="31"/>
      <c s="32"/>
      <c s="32"/>
    </row>
    <row r="1902" spans="1:22" s="33" customFormat="1" ht="12.75" hidden="1">
      <c r="A1902" s="298" t="s">
        <v>1113</v>
      </c>
      <c s="334">
        <v>803</v>
      </c>
      <c s="86" t="s">
        <v>421</v>
      </c>
      <c s="86" t="s">
        <v>425</v>
      </c>
      <c s="86" t="s">
        <v>51</v>
      </c>
      <c s="331" t="s">
        <v>1114</v>
      </c>
      <c s="307"/>
      <c s="305"/>
      <c s="305">
        <f>G1902+H1902</f>
        <v>0</v>
      </c>
      <c s="351"/>
      <c s="345">
        <f>I1902+J1902</f>
        <v>0</v>
      </c>
      <c s="305"/>
      <c s="305">
        <f>K1902+L1902</f>
        <v>0</v>
      </c>
      <c s="305"/>
      <c s="306">
        <f>K1902+N1902</f>
        <v>0</v>
      </c>
      <c s="305"/>
      <c s="306">
        <f>M1902+P1902</f>
        <v>0</v>
      </c>
      <c s="305"/>
      <c s="306">
        <f>O1902+R1902</f>
        <v>0</v>
      </c>
      <c s="31"/>
      <c s="32"/>
      <c s="32"/>
    </row>
    <row r="1903" spans="1:22" s="33" customFormat="1" ht="51" hidden="1">
      <c r="A1903" s="298" t="s">
        <v>52</v>
      </c>
      <c s="334">
        <v>803</v>
      </c>
      <c s="86" t="s">
        <v>421</v>
      </c>
      <c s="86" t="s">
        <v>425</v>
      </c>
      <c s="86" t="s">
        <v>53</v>
      </c>
      <c s="331"/>
      <c s="307">
        <f t="shared" si="923" ref="G1903:S1903">G1904</f>
        <v>0</v>
      </c>
      <c s="305">
        <f t="shared" si="923"/>
        <v>0</v>
      </c>
      <c s="305">
        <f t="shared" si="923"/>
        <v>0</v>
      </c>
      <c s="351">
        <f t="shared" si="923"/>
        <v>0</v>
      </c>
      <c s="345">
        <f t="shared" si="923"/>
        <v>0</v>
      </c>
      <c s="305">
        <f t="shared" si="923"/>
        <v>0</v>
      </c>
      <c s="305">
        <f t="shared" si="923"/>
        <v>0</v>
      </c>
      <c s="305">
        <f t="shared" si="923"/>
        <v>0</v>
      </c>
      <c s="306">
        <f t="shared" si="923"/>
        <v>0</v>
      </c>
      <c s="305">
        <f t="shared" si="923"/>
        <v>0</v>
      </c>
      <c s="306">
        <f t="shared" si="923"/>
        <v>0</v>
      </c>
      <c s="305">
        <f t="shared" si="923"/>
        <v>0</v>
      </c>
      <c s="306">
        <f t="shared" si="923"/>
        <v>0</v>
      </c>
      <c s="31"/>
      <c s="32"/>
      <c s="32"/>
    </row>
    <row r="1904" spans="1:22" s="33" customFormat="1" ht="12.75" hidden="1">
      <c r="A1904" s="298" t="s">
        <v>1113</v>
      </c>
      <c s="334">
        <v>803</v>
      </c>
      <c s="86" t="s">
        <v>421</v>
      </c>
      <c s="86" t="s">
        <v>425</v>
      </c>
      <c s="86" t="s">
        <v>53</v>
      </c>
      <c s="331" t="s">
        <v>1114</v>
      </c>
      <c s="307"/>
      <c s="305"/>
      <c s="305">
        <f>G1904+H1904</f>
        <v>0</v>
      </c>
      <c s="351"/>
      <c s="345">
        <f>I1904+J1904</f>
        <v>0</v>
      </c>
      <c s="305"/>
      <c s="305">
        <f>K1904+L1904</f>
        <v>0</v>
      </c>
      <c s="305"/>
      <c s="306">
        <f>K1904+N1904</f>
        <v>0</v>
      </c>
      <c s="305"/>
      <c s="306">
        <f>M1904+P1904</f>
        <v>0</v>
      </c>
      <c s="305"/>
      <c s="306">
        <f>O1904+R1904</f>
        <v>0</v>
      </c>
      <c s="31"/>
      <c s="32"/>
      <c s="32"/>
    </row>
    <row r="1905" spans="1:22" s="33" customFormat="1" ht="12.75" hidden="1">
      <c r="A1905" s="298" t="s">
        <v>54</v>
      </c>
      <c s="334">
        <v>803</v>
      </c>
      <c s="86" t="s">
        <v>421</v>
      </c>
      <c s="86" t="s">
        <v>425</v>
      </c>
      <c s="86" t="s">
        <v>55</v>
      </c>
      <c s="331"/>
      <c s="311">
        <f t="shared" si="924" ref="G1905:S1905">G1906</f>
        <v>0</v>
      </c>
      <c s="347">
        <f t="shared" si="924"/>
        <v>0</v>
      </c>
      <c s="347">
        <f t="shared" si="924"/>
        <v>0</v>
      </c>
      <c s="350">
        <f t="shared" si="924"/>
        <v>0</v>
      </c>
      <c s="349">
        <f t="shared" si="924"/>
        <v>0</v>
      </c>
      <c s="347">
        <f t="shared" si="924"/>
        <v>0</v>
      </c>
      <c s="347">
        <f t="shared" si="924"/>
        <v>0</v>
      </c>
      <c s="347">
        <f t="shared" si="924"/>
        <v>0</v>
      </c>
      <c s="312">
        <f t="shared" si="924"/>
        <v>0</v>
      </c>
      <c s="347">
        <f t="shared" si="924"/>
        <v>0</v>
      </c>
      <c s="312">
        <f t="shared" si="924"/>
        <v>0</v>
      </c>
      <c s="347">
        <f t="shared" si="924"/>
        <v>0</v>
      </c>
      <c s="312">
        <f t="shared" si="924"/>
        <v>0</v>
      </c>
      <c s="31"/>
      <c s="32"/>
      <c s="32"/>
    </row>
    <row r="1906" spans="1:22" s="33" customFormat="1" ht="12.75" hidden="1">
      <c r="A1906" s="298" t="s">
        <v>590</v>
      </c>
      <c s="334">
        <v>803</v>
      </c>
      <c s="86" t="s">
        <v>421</v>
      </c>
      <c s="86" t="s">
        <v>425</v>
      </c>
      <c s="86" t="s">
        <v>55</v>
      </c>
      <c s="331" t="s">
        <v>591</v>
      </c>
      <c s="307"/>
      <c s="305"/>
      <c s="305">
        <f>G1906+H1906</f>
        <v>0</v>
      </c>
      <c s="351"/>
      <c s="345">
        <f>I1906+J1906</f>
        <v>0</v>
      </c>
      <c s="305"/>
      <c s="305">
        <f>K1906+L1906</f>
        <v>0</v>
      </c>
      <c s="305"/>
      <c s="306">
        <f>K1906+N1906</f>
        <v>0</v>
      </c>
      <c s="305"/>
      <c s="306">
        <f>M1906+P1906</f>
        <v>0</v>
      </c>
      <c s="305"/>
      <c s="306">
        <f>O1906+R1906</f>
        <v>0</v>
      </c>
      <c s="31"/>
      <c s="32"/>
      <c s="32"/>
    </row>
    <row r="1907" spans="1:22" s="33" customFormat="1" ht="12.75" hidden="1">
      <c r="A1907" s="332" t="s">
        <v>56</v>
      </c>
      <c s="336">
        <v>803</v>
      </c>
      <c s="329" t="s">
        <v>421</v>
      </c>
      <c s="329" t="s">
        <v>427</v>
      </c>
      <c s="329"/>
      <c s="333"/>
      <c s="311">
        <f t="shared" si="925" ref="G1907:S1908">G1908</f>
        <v>0</v>
      </c>
      <c s="347">
        <f t="shared" si="925"/>
        <v>0</v>
      </c>
      <c s="347">
        <f t="shared" si="925"/>
        <v>0</v>
      </c>
      <c s="350">
        <f t="shared" si="925"/>
        <v>0</v>
      </c>
      <c s="349">
        <f t="shared" si="925"/>
        <v>0</v>
      </c>
      <c s="347">
        <f t="shared" si="925"/>
        <v>0</v>
      </c>
      <c s="347">
        <f t="shared" si="925"/>
        <v>0</v>
      </c>
      <c s="347">
        <f t="shared" si="925"/>
        <v>0</v>
      </c>
      <c s="312">
        <f t="shared" si="925"/>
        <v>0</v>
      </c>
      <c s="347">
        <f t="shared" si="925"/>
        <v>0</v>
      </c>
      <c s="312">
        <f t="shared" si="925"/>
        <v>0</v>
      </c>
      <c s="347">
        <f t="shared" si="925"/>
        <v>0</v>
      </c>
      <c s="312">
        <f t="shared" si="925"/>
        <v>0</v>
      </c>
      <c s="31"/>
      <c s="32"/>
      <c s="32"/>
    </row>
    <row r="1908" spans="1:22" s="33" customFormat="1" ht="12.75" hidden="1">
      <c r="A1908" s="298" t="s">
        <v>57</v>
      </c>
      <c s="334">
        <v>803</v>
      </c>
      <c s="86" t="s">
        <v>421</v>
      </c>
      <c s="86" t="s">
        <v>427</v>
      </c>
      <c s="86" t="s">
        <v>58</v>
      </c>
      <c s="331"/>
      <c s="311">
        <f t="shared" si="925"/>
        <v>0</v>
      </c>
      <c s="347">
        <f t="shared" si="925"/>
        <v>0</v>
      </c>
      <c s="347">
        <f t="shared" si="925"/>
        <v>0</v>
      </c>
      <c s="350">
        <f t="shared" si="925"/>
        <v>0</v>
      </c>
      <c s="349">
        <f t="shared" si="925"/>
        <v>0</v>
      </c>
      <c s="347">
        <f t="shared" si="925"/>
        <v>0</v>
      </c>
      <c s="347">
        <f t="shared" si="925"/>
        <v>0</v>
      </c>
      <c s="347">
        <f t="shared" si="925"/>
        <v>0</v>
      </c>
      <c s="312">
        <f t="shared" si="925"/>
        <v>0</v>
      </c>
      <c s="347">
        <f t="shared" si="925"/>
        <v>0</v>
      </c>
      <c s="312">
        <f t="shared" si="925"/>
        <v>0</v>
      </c>
      <c s="347">
        <f t="shared" si="925"/>
        <v>0</v>
      </c>
      <c s="312">
        <f t="shared" si="925"/>
        <v>0</v>
      </c>
      <c s="31"/>
      <c s="32"/>
      <c s="32"/>
    </row>
    <row r="1909" spans="1:22" s="33" customFormat="1" ht="12.75" hidden="1">
      <c r="A1909" s="298" t="s">
        <v>59</v>
      </c>
      <c s="334">
        <v>803</v>
      </c>
      <c s="86" t="s">
        <v>421</v>
      </c>
      <c s="86" t="s">
        <v>427</v>
      </c>
      <c s="86" t="s">
        <v>60</v>
      </c>
      <c s="331"/>
      <c s="311">
        <f t="shared" si="926" ref="G1909:O1909">G1910+G1911+G1912</f>
        <v>0</v>
      </c>
      <c s="347">
        <f t="shared" si="926"/>
        <v>0</v>
      </c>
      <c s="347">
        <f t="shared" si="926"/>
        <v>0</v>
      </c>
      <c s="350">
        <f t="shared" si="926"/>
        <v>0</v>
      </c>
      <c s="349">
        <f t="shared" si="926"/>
        <v>0</v>
      </c>
      <c s="347">
        <f>L1910+L1911+L1912</f>
        <v>0</v>
      </c>
      <c s="347">
        <f>M1910+M1911+M1912</f>
        <v>0</v>
      </c>
      <c s="347">
        <f t="shared" si="926"/>
        <v>0</v>
      </c>
      <c s="312">
        <f t="shared" si="926"/>
        <v>0</v>
      </c>
      <c s="347">
        <f>P1910+P1911+P1912</f>
        <v>0</v>
      </c>
      <c s="312">
        <f>Q1910+Q1911+Q1912</f>
        <v>0</v>
      </c>
      <c s="347">
        <f>R1910+R1911+R1912</f>
        <v>0</v>
      </c>
      <c s="312">
        <f>S1910+S1911+S1912</f>
        <v>0</v>
      </c>
      <c s="31"/>
      <c s="32"/>
      <c s="32"/>
    </row>
    <row r="1910" spans="1:22" s="33" customFormat="1" ht="12.75" hidden="1">
      <c r="A1910" s="298" t="s">
        <v>61</v>
      </c>
      <c s="334">
        <v>803</v>
      </c>
      <c s="86" t="s">
        <v>421</v>
      </c>
      <c s="86" t="s">
        <v>427</v>
      </c>
      <c s="86" t="s">
        <v>60</v>
      </c>
      <c s="331" t="s">
        <v>852</v>
      </c>
      <c s="307"/>
      <c s="305"/>
      <c s="305">
        <f>G1910+H1910</f>
        <v>0</v>
      </c>
      <c s="351"/>
      <c s="345">
        <f>I1910+J1910</f>
        <v>0</v>
      </c>
      <c s="305"/>
      <c s="305">
        <f>K1910+L1910</f>
        <v>0</v>
      </c>
      <c s="305"/>
      <c s="306">
        <f>K1910+N1910</f>
        <v>0</v>
      </c>
      <c s="305"/>
      <c s="306">
        <f>M1910+P1910</f>
        <v>0</v>
      </c>
      <c s="305"/>
      <c s="306">
        <f>O1910+R1910</f>
        <v>0</v>
      </c>
      <c s="31"/>
      <c s="32"/>
      <c s="32"/>
    </row>
    <row r="1911" spans="1:22" s="33" customFormat="1" ht="12.75" hidden="1">
      <c r="A1911" s="298" t="s">
        <v>590</v>
      </c>
      <c s="334">
        <v>803</v>
      </c>
      <c s="86" t="s">
        <v>421</v>
      </c>
      <c s="86" t="s">
        <v>427</v>
      </c>
      <c s="86" t="s">
        <v>60</v>
      </c>
      <c s="331" t="s">
        <v>591</v>
      </c>
      <c s="307"/>
      <c s="305"/>
      <c s="305">
        <f>G1911+H1911</f>
        <v>0</v>
      </c>
      <c s="351"/>
      <c s="345">
        <f>I1911+J1911</f>
        <v>0</v>
      </c>
      <c s="305"/>
      <c s="305">
        <f>K1911+L1911</f>
        <v>0</v>
      </c>
      <c s="305"/>
      <c s="306">
        <f>K1911+N1911</f>
        <v>0</v>
      </c>
      <c s="305"/>
      <c s="306">
        <f>M1911+P1911</f>
        <v>0</v>
      </c>
      <c s="305"/>
      <c s="306">
        <f>O1911+R1911</f>
        <v>0</v>
      </c>
      <c s="31"/>
      <c s="32"/>
      <c s="32"/>
    </row>
    <row r="1912" spans="1:22" s="33" customFormat="1" ht="12.75" hidden="1">
      <c r="A1912" s="298" t="s">
        <v>1058</v>
      </c>
      <c s="334">
        <v>803</v>
      </c>
      <c s="86" t="s">
        <v>421</v>
      </c>
      <c s="86" t="s">
        <v>427</v>
      </c>
      <c s="86" t="s">
        <v>60</v>
      </c>
      <c s="331" t="s">
        <v>1059</v>
      </c>
      <c s="307"/>
      <c s="305"/>
      <c s="305">
        <f>G1912+H1912</f>
        <v>0</v>
      </c>
      <c s="351"/>
      <c s="345">
        <f>I1912+J1912</f>
        <v>0</v>
      </c>
      <c s="305"/>
      <c s="305">
        <f>K1912+L1912</f>
        <v>0</v>
      </c>
      <c s="305"/>
      <c s="306">
        <f>K1912+N1912</f>
        <v>0</v>
      </c>
      <c s="305"/>
      <c s="306">
        <f>M1912+P1912</f>
        <v>0</v>
      </c>
      <c s="305"/>
      <c s="306">
        <f>O1912+R1912</f>
        <v>0</v>
      </c>
      <c s="31"/>
      <c s="32"/>
      <c s="32"/>
    </row>
    <row r="1913" spans="1:22" s="33" customFormat="1" ht="12.75" hidden="1">
      <c r="A1913" s="332" t="s">
        <v>62</v>
      </c>
      <c s="336">
        <v>803</v>
      </c>
      <c s="329" t="s">
        <v>425</v>
      </c>
      <c s="329"/>
      <c s="329"/>
      <c s="333"/>
      <c s="307">
        <f t="shared" si="927" ref="G1913:O1913">G1914+G1924</f>
        <v>0</v>
      </c>
      <c s="305">
        <f t="shared" si="927"/>
        <v>0</v>
      </c>
      <c s="305">
        <f t="shared" si="927"/>
        <v>0</v>
      </c>
      <c s="351">
        <f t="shared" si="927"/>
        <v>0</v>
      </c>
      <c s="345">
        <f t="shared" si="927"/>
        <v>0</v>
      </c>
      <c s="305">
        <f>L1914+L1924</f>
        <v>0</v>
      </c>
      <c s="305">
        <f>M1914+M1924</f>
        <v>0</v>
      </c>
      <c s="305">
        <f t="shared" si="927"/>
        <v>0</v>
      </c>
      <c s="306">
        <f t="shared" si="927"/>
        <v>0</v>
      </c>
      <c s="305">
        <f>P1914+P1924</f>
        <v>0</v>
      </c>
      <c s="306">
        <f>Q1914+Q1924</f>
        <v>0</v>
      </c>
      <c s="305">
        <f>R1914+R1924</f>
        <v>0</v>
      </c>
      <c s="306">
        <f>S1914+S1924</f>
        <v>0</v>
      </c>
      <c s="31"/>
      <c s="32"/>
      <c s="32"/>
    </row>
    <row r="1914" spans="1:22" s="33" customFormat="1" ht="25.5" hidden="1">
      <c r="A1914" s="332" t="s">
        <v>63</v>
      </c>
      <c s="336">
        <v>803</v>
      </c>
      <c s="329" t="s">
        <v>425</v>
      </c>
      <c s="329" t="s">
        <v>419</v>
      </c>
      <c s="86"/>
      <c s="331"/>
      <c s="307">
        <f t="shared" si="928" ref="G1914:O1914">G1915+G1921</f>
        <v>0</v>
      </c>
      <c s="305">
        <f t="shared" si="928"/>
        <v>0</v>
      </c>
      <c s="305">
        <f t="shared" si="928"/>
        <v>0</v>
      </c>
      <c s="351">
        <f t="shared" si="928"/>
        <v>0</v>
      </c>
      <c s="345">
        <f t="shared" si="928"/>
        <v>0</v>
      </c>
      <c s="305">
        <f>L1915+L1921</f>
        <v>0</v>
      </c>
      <c s="305">
        <f>M1915+M1921</f>
        <v>0</v>
      </c>
      <c s="305">
        <f t="shared" si="928"/>
        <v>0</v>
      </c>
      <c s="306">
        <f t="shared" si="928"/>
        <v>0</v>
      </c>
      <c s="305">
        <f>P1915+P1921</f>
        <v>0</v>
      </c>
      <c s="306">
        <f>Q1915+Q1921</f>
        <v>0</v>
      </c>
      <c s="305">
        <f>R1915+R1921</f>
        <v>0</v>
      </c>
      <c s="306">
        <f>S1915+S1921</f>
        <v>0</v>
      </c>
      <c s="31"/>
      <c s="32"/>
      <c s="32"/>
    </row>
    <row r="1915" spans="1:22" s="33" customFormat="1" ht="12.75" hidden="1">
      <c r="A1915" s="298" t="s">
        <v>64</v>
      </c>
      <c s="334">
        <v>803</v>
      </c>
      <c s="86" t="s">
        <v>425</v>
      </c>
      <c s="86" t="s">
        <v>419</v>
      </c>
      <c s="86" t="s">
        <v>65</v>
      </c>
      <c s="331"/>
      <c s="307">
        <f t="shared" si="929" ref="G1915:S1915">G1916</f>
        <v>0</v>
      </c>
      <c s="305">
        <f t="shared" si="929"/>
        <v>0</v>
      </c>
      <c s="305">
        <f t="shared" si="929"/>
        <v>0</v>
      </c>
      <c s="351">
        <f t="shared" si="929"/>
        <v>0</v>
      </c>
      <c s="345">
        <f t="shared" si="929"/>
        <v>0</v>
      </c>
      <c s="305">
        <f t="shared" si="929"/>
        <v>0</v>
      </c>
      <c s="305">
        <f t="shared" si="929"/>
        <v>0</v>
      </c>
      <c s="305">
        <f t="shared" si="929"/>
        <v>0</v>
      </c>
      <c s="306">
        <f t="shared" si="929"/>
        <v>0</v>
      </c>
      <c s="305">
        <f t="shared" si="929"/>
        <v>0</v>
      </c>
      <c s="306">
        <f t="shared" si="929"/>
        <v>0</v>
      </c>
      <c s="305">
        <f t="shared" si="929"/>
        <v>0</v>
      </c>
      <c s="306">
        <f t="shared" si="929"/>
        <v>0</v>
      </c>
      <c s="31"/>
      <c s="32"/>
      <c s="32"/>
    </row>
    <row r="1916" spans="1:22" s="33" customFormat="1" ht="12.75" hidden="1">
      <c r="A1916" s="298" t="s">
        <v>849</v>
      </c>
      <c s="334">
        <v>803</v>
      </c>
      <c s="86" t="s">
        <v>425</v>
      </c>
      <c s="86" t="s">
        <v>419</v>
      </c>
      <c s="86" t="s">
        <v>66</v>
      </c>
      <c s="331"/>
      <c s="307">
        <f t="shared" si="930" ref="G1916:O1916">G1917+G1918+G1919</f>
        <v>0</v>
      </c>
      <c s="305">
        <f t="shared" si="930"/>
        <v>0</v>
      </c>
      <c s="305">
        <f t="shared" si="930"/>
        <v>0</v>
      </c>
      <c s="351">
        <f t="shared" si="930"/>
        <v>0</v>
      </c>
      <c s="345">
        <f t="shared" si="930"/>
        <v>0</v>
      </c>
      <c s="305">
        <f>L1917+L1918+L1919</f>
        <v>0</v>
      </c>
      <c s="305">
        <f>M1917+M1918+M1919</f>
        <v>0</v>
      </c>
      <c s="305">
        <f t="shared" si="930"/>
        <v>0</v>
      </c>
      <c s="306">
        <f t="shared" si="930"/>
        <v>0</v>
      </c>
      <c s="305">
        <f>P1917+P1918+P1919</f>
        <v>0</v>
      </c>
      <c s="306">
        <f>Q1917+Q1918+Q1919</f>
        <v>0</v>
      </c>
      <c s="305">
        <f>R1917+R1918+R1919</f>
        <v>0</v>
      </c>
      <c s="306">
        <f>S1917+S1918+S1919</f>
        <v>0</v>
      </c>
      <c s="31"/>
      <c s="32"/>
      <c s="32"/>
    </row>
    <row r="1917" spans="1:22" s="33" customFormat="1" ht="12.75" hidden="1">
      <c r="A1917" s="298" t="s">
        <v>851</v>
      </c>
      <c s="334">
        <v>803</v>
      </c>
      <c s="86" t="s">
        <v>425</v>
      </c>
      <c s="86" t="s">
        <v>419</v>
      </c>
      <c s="86" t="s">
        <v>66</v>
      </c>
      <c s="331" t="s">
        <v>852</v>
      </c>
      <c s="307"/>
      <c s="305"/>
      <c s="305">
        <f>G1917+H1917</f>
        <v>0</v>
      </c>
      <c s="351"/>
      <c s="345">
        <f>I1917+J1917</f>
        <v>0</v>
      </c>
      <c s="305"/>
      <c s="305">
        <f>K1917+L1917</f>
        <v>0</v>
      </c>
      <c s="305"/>
      <c s="306">
        <f>K1917+N1917</f>
        <v>0</v>
      </c>
      <c s="305"/>
      <c s="306">
        <f>M1917+P1917</f>
        <v>0</v>
      </c>
      <c s="305"/>
      <c s="306">
        <f>O1917+R1917</f>
        <v>0</v>
      </c>
      <c s="31"/>
      <c s="32"/>
      <c s="32"/>
    </row>
    <row r="1918" spans="1:22" s="33" customFormat="1" ht="12.75" hidden="1">
      <c r="A1918" s="298" t="s">
        <v>23</v>
      </c>
      <c s="334">
        <v>803</v>
      </c>
      <c s="86" t="s">
        <v>425</v>
      </c>
      <c s="86" t="s">
        <v>419</v>
      </c>
      <c s="86" t="s">
        <v>66</v>
      </c>
      <c s="331" t="s">
        <v>24</v>
      </c>
      <c s="307"/>
      <c s="305"/>
      <c s="305">
        <f>G1918+H1918</f>
        <v>0</v>
      </c>
      <c s="351"/>
      <c s="345">
        <f>I1918+J1918</f>
        <v>0</v>
      </c>
      <c s="305"/>
      <c s="305">
        <f>K1918+L1918</f>
        <v>0</v>
      </c>
      <c s="305"/>
      <c s="306">
        <f>K1918+N1918</f>
        <v>0</v>
      </c>
      <c s="305"/>
      <c s="306">
        <f>M1918+P1918</f>
        <v>0</v>
      </c>
      <c s="305"/>
      <c s="306">
        <f>O1918+R1918</f>
        <v>0</v>
      </c>
      <c s="31"/>
      <c s="32"/>
      <c s="32"/>
    </row>
    <row r="1919" spans="1:22" s="33" customFormat="1" ht="25.5" hidden="1">
      <c r="A1919" s="298" t="s">
        <v>1047</v>
      </c>
      <c s="334">
        <v>803</v>
      </c>
      <c s="86" t="s">
        <v>425</v>
      </c>
      <c s="86" t="s">
        <v>419</v>
      </c>
      <c s="86" t="s">
        <v>67</v>
      </c>
      <c s="331"/>
      <c s="307">
        <f t="shared" si="931" ref="G1919:S1919">G1920</f>
        <v>0</v>
      </c>
      <c s="305">
        <f t="shared" si="931"/>
        <v>0</v>
      </c>
      <c s="305">
        <f t="shared" si="931"/>
        <v>0</v>
      </c>
      <c s="351">
        <f t="shared" si="931"/>
        <v>0</v>
      </c>
      <c s="345">
        <f t="shared" si="931"/>
        <v>0</v>
      </c>
      <c s="305">
        <f t="shared" si="931"/>
        <v>0</v>
      </c>
      <c s="305">
        <f t="shared" si="931"/>
        <v>0</v>
      </c>
      <c s="305">
        <f t="shared" si="931"/>
        <v>0</v>
      </c>
      <c s="306">
        <f t="shared" si="931"/>
        <v>0</v>
      </c>
      <c s="305">
        <f t="shared" si="931"/>
        <v>0</v>
      </c>
      <c s="306">
        <f t="shared" si="931"/>
        <v>0</v>
      </c>
      <c s="305">
        <f t="shared" si="931"/>
        <v>0</v>
      </c>
      <c s="306">
        <f t="shared" si="931"/>
        <v>0</v>
      </c>
      <c s="31"/>
      <c s="32"/>
      <c s="32"/>
    </row>
    <row r="1920" spans="1:22" s="33" customFormat="1" ht="12.75" hidden="1">
      <c r="A1920" s="298" t="s">
        <v>851</v>
      </c>
      <c s="334">
        <v>803</v>
      </c>
      <c s="86" t="s">
        <v>425</v>
      </c>
      <c s="86" t="s">
        <v>419</v>
      </c>
      <c s="86" t="s">
        <v>67</v>
      </c>
      <c s="331" t="s">
        <v>852</v>
      </c>
      <c s="307"/>
      <c s="305"/>
      <c s="305">
        <f>G1920+H1920</f>
        <v>0</v>
      </c>
      <c s="351"/>
      <c s="345">
        <f>I1920+J1920</f>
        <v>0</v>
      </c>
      <c s="305"/>
      <c s="305">
        <f>K1920+L1920</f>
        <v>0</v>
      </c>
      <c s="305"/>
      <c s="306">
        <f>K1920+N1920</f>
        <v>0</v>
      </c>
      <c s="305"/>
      <c s="306">
        <f>M1920+P1920</f>
        <v>0</v>
      </c>
      <c s="305"/>
      <c s="306">
        <f>O1920+R1920</f>
        <v>0</v>
      </c>
      <c s="31"/>
      <c s="32"/>
      <c s="32"/>
    </row>
    <row r="1921" spans="1:22" s="33" customFormat="1" ht="12.75" hidden="1">
      <c r="A1921" s="298" t="s">
        <v>616</v>
      </c>
      <c s="334">
        <v>803</v>
      </c>
      <c s="86" t="s">
        <v>425</v>
      </c>
      <c s="86" t="s">
        <v>419</v>
      </c>
      <c s="86" t="s">
        <v>617</v>
      </c>
      <c s="331"/>
      <c s="307">
        <f t="shared" si="932" ref="G1921:S1922">G1922</f>
        <v>0</v>
      </c>
      <c s="305">
        <f t="shared" si="932"/>
        <v>0</v>
      </c>
      <c s="305">
        <f t="shared" si="932"/>
        <v>0</v>
      </c>
      <c s="351">
        <f t="shared" si="932"/>
        <v>0</v>
      </c>
      <c s="345">
        <f t="shared" si="932"/>
        <v>0</v>
      </c>
      <c s="305">
        <f t="shared" si="932"/>
        <v>0</v>
      </c>
      <c s="305">
        <f t="shared" si="932"/>
        <v>0</v>
      </c>
      <c s="305">
        <f t="shared" si="932"/>
        <v>0</v>
      </c>
      <c s="306">
        <f t="shared" si="932"/>
        <v>0</v>
      </c>
      <c s="305">
        <f t="shared" si="932"/>
        <v>0</v>
      </c>
      <c s="306">
        <f t="shared" si="932"/>
        <v>0</v>
      </c>
      <c s="305">
        <f t="shared" si="932"/>
        <v>0</v>
      </c>
      <c s="306">
        <f t="shared" si="932"/>
        <v>0</v>
      </c>
      <c s="31"/>
      <c s="32"/>
      <c s="32"/>
    </row>
    <row r="1922" spans="1:22" s="33" customFormat="1" ht="25.5" hidden="1">
      <c r="A1922" s="298" t="s">
        <v>68</v>
      </c>
      <c s="334">
        <v>803</v>
      </c>
      <c s="86" t="s">
        <v>425</v>
      </c>
      <c s="86" t="s">
        <v>419</v>
      </c>
      <c s="86" t="s">
        <v>69</v>
      </c>
      <c s="331"/>
      <c s="307">
        <f t="shared" si="932"/>
        <v>0</v>
      </c>
      <c s="305">
        <f t="shared" si="932"/>
        <v>0</v>
      </c>
      <c s="305">
        <f t="shared" si="932"/>
        <v>0</v>
      </c>
      <c s="351">
        <f t="shared" si="932"/>
        <v>0</v>
      </c>
      <c s="345">
        <f t="shared" si="932"/>
        <v>0</v>
      </c>
      <c s="305">
        <f t="shared" si="932"/>
        <v>0</v>
      </c>
      <c s="305">
        <f t="shared" si="932"/>
        <v>0</v>
      </c>
      <c s="305">
        <f t="shared" si="932"/>
        <v>0</v>
      </c>
      <c s="306">
        <f t="shared" si="932"/>
        <v>0</v>
      </c>
      <c s="305">
        <f t="shared" si="932"/>
        <v>0</v>
      </c>
      <c s="306">
        <f t="shared" si="932"/>
        <v>0</v>
      </c>
      <c s="305">
        <f t="shared" si="932"/>
        <v>0</v>
      </c>
      <c s="306">
        <f t="shared" si="932"/>
        <v>0</v>
      </c>
      <c s="31"/>
      <c s="32"/>
      <c s="32"/>
    </row>
    <row r="1923" spans="1:22" s="33" customFormat="1" ht="12.75" hidden="1">
      <c r="A1923" s="298" t="s">
        <v>590</v>
      </c>
      <c s="334">
        <v>803</v>
      </c>
      <c s="86" t="s">
        <v>425</v>
      </c>
      <c s="86" t="s">
        <v>419</v>
      </c>
      <c s="86" t="s">
        <v>69</v>
      </c>
      <c s="331" t="s">
        <v>591</v>
      </c>
      <c s="307"/>
      <c s="305"/>
      <c s="305">
        <f>G1923+H1923</f>
        <v>0</v>
      </c>
      <c s="351"/>
      <c s="345">
        <f>I1923+J1923</f>
        <v>0</v>
      </c>
      <c s="305"/>
      <c s="305">
        <f>K1923+L1923</f>
        <v>0</v>
      </c>
      <c s="305"/>
      <c s="306">
        <f>K1923+N1923</f>
        <v>0</v>
      </c>
      <c s="305"/>
      <c s="306">
        <f>M1923+P1923</f>
        <v>0</v>
      </c>
      <c s="305"/>
      <c s="306">
        <f>O1923+R1923</f>
        <v>0</v>
      </c>
      <c s="31"/>
      <c s="32"/>
      <c s="32"/>
    </row>
    <row r="1924" spans="1:22" s="33" customFormat="1" ht="12.75" hidden="1">
      <c r="A1924" s="332" t="s">
        <v>70</v>
      </c>
      <c s="336">
        <v>803</v>
      </c>
      <c s="329" t="s">
        <v>425</v>
      </c>
      <c s="329" t="s">
        <v>423</v>
      </c>
      <c s="329"/>
      <c s="333"/>
      <c s="307">
        <f t="shared" si="933" ref="G1924:O1924">G1925+G1929</f>
        <v>0</v>
      </c>
      <c s="305">
        <f t="shared" si="933"/>
        <v>0</v>
      </c>
      <c s="305">
        <f t="shared" si="933"/>
        <v>0</v>
      </c>
      <c s="351">
        <f t="shared" si="933"/>
        <v>0</v>
      </c>
      <c s="345">
        <f t="shared" si="933"/>
        <v>0</v>
      </c>
      <c s="305">
        <f>L1925+L1929</f>
        <v>0</v>
      </c>
      <c s="305">
        <f>M1925+M1929</f>
        <v>0</v>
      </c>
      <c s="305">
        <f t="shared" si="933"/>
        <v>0</v>
      </c>
      <c s="306">
        <f t="shared" si="933"/>
        <v>0</v>
      </c>
      <c s="305">
        <f>P1925+P1929</f>
        <v>0</v>
      </c>
      <c s="306">
        <f>Q1925+Q1929</f>
        <v>0</v>
      </c>
      <c s="305">
        <f>R1925+R1929</f>
        <v>0</v>
      </c>
      <c s="306">
        <f>S1925+S1929</f>
        <v>0</v>
      </c>
      <c s="31"/>
      <c s="32"/>
      <c s="32"/>
    </row>
    <row r="1925" spans="1:22" s="33" customFormat="1" ht="38.25" hidden="1">
      <c r="A1925" s="298" t="s">
        <v>975</v>
      </c>
      <c s="334">
        <v>803</v>
      </c>
      <c s="86" t="s">
        <v>425</v>
      </c>
      <c s="86" t="s">
        <v>423</v>
      </c>
      <c s="330" t="s">
        <v>15</v>
      </c>
      <c s="331"/>
      <c s="307">
        <f t="shared" si="934" ref="G1925:S1925">G1926</f>
        <v>0</v>
      </c>
      <c s="305">
        <f t="shared" si="934"/>
        <v>0</v>
      </c>
      <c s="305">
        <f t="shared" si="934"/>
        <v>0</v>
      </c>
      <c s="351">
        <f t="shared" si="934"/>
        <v>0</v>
      </c>
      <c s="345">
        <f t="shared" si="934"/>
        <v>0</v>
      </c>
      <c s="305">
        <f t="shared" si="934"/>
        <v>0</v>
      </c>
      <c s="305">
        <f t="shared" si="934"/>
        <v>0</v>
      </c>
      <c s="305">
        <f t="shared" si="934"/>
        <v>0</v>
      </c>
      <c s="306">
        <f t="shared" si="934"/>
        <v>0</v>
      </c>
      <c s="305">
        <f t="shared" si="934"/>
        <v>0</v>
      </c>
      <c s="306">
        <f t="shared" si="934"/>
        <v>0</v>
      </c>
      <c s="305">
        <f t="shared" si="934"/>
        <v>0</v>
      </c>
      <c s="306">
        <f t="shared" si="934"/>
        <v>0</v>
      </c>
      <c s="31"/>
      <c s="32"/>
      <c s="32"/>
    </row>
    <row r="1926" spans="1:22" s="33" customFormat="1" ht="12.75" hidden="1">
      <c r="A1926" s="298" t="s">
        <v>16</v>
      </c>
      <c s="334">
        <v>803</v>
      </c>
      <c s="86" t="s">
        <v>425</v>
      </c>
      <c s="86" t="s">
        <v>423</v>
      </c>
      <c s="330" t="s">
        <v>17</v>
      </c>
      <c s="331"/>
      <c s="307">
        <f t="shared" si="935" ref="G1926:O1926">G1927+G1928</f>
        <v>0</v>
      </c>
      <c s="305">
        <f t="shared" si="935"/>
        <v>0</v>
      </c>
      <c s="305">
        <f t="shared" si="935"/>
        <v>0</v>
      </c>
      <c s="351">
        <f t="shared" si="935"/>
        <v>0</v>
      </c>
      <c s="345">
        <f t="shared" si="935"/>
        <v>0</v>
      </c>
      <c s="305">
        <f>L1927+L1928</f>
        <v>0</v>
      </c>
      <c s="305">
        <f>M1927+M1928</f>
        <v>0</v>
      </c>
      <c s="305">
        <f t="shared" si="935"/>
        <v>0</v>
      </c>
      <c s="306">
        <f t="shared" si="935"/>
        <v>0</v>
      </c>
      <c s="305">
        <f>P1927+P1928</f>
        <v>0</v>
      </c>
      <c s="306">
        <f>Q1927+Q1928</f>
        <v>0</v>
      </c>
      <c s="305">
        <f>R1927+R1928</f>
        <v>0</v>
      </c>
      <c s="306">
        <f>S1927+S1928</f>
        <v>0</v>
      </c>
      <c s="31"/>
      <c s="32"/>
      <c s="32"/>
    </row>
    <row r="1927" spans="1:22" s="33" customFormat="1" ht="12.75" hidden="1">
      <c r="A1927" s="298" t="s">
        <v>590</v>
      </c>
      <c s="334">
        <v>803</v>
      </c>
      <c s="86" t="s">
        <v>425</v>
      </c>
      <c s="86" t="s">
        <v>423</v>
      </c>
      <c s="330" t="s">
        <v>17</v>
      </c>
      <c s="331" t="s">
        <v>591</v>
      </c>
      <c s="307"/>
      <c s="305"/>
      <c s="305">
        <f>G1927+H1927</f>
        <v>0</v>
      </c>
      <c s="351"/>
      <c s="345">
        <f>I1927+J1927</f>
        <v>0</v>
      </c>
      <c s="305"/>
      <c s="305">
        <f>K1927+L1927</f>
        <v>0</v>
      </c>
      <c s="305"/>
      <c s="306">
        <f>K1927+N1927</f>
        <v>0</v>
      </c>
      <c s="305"/>
      <c s="306">
        <f>M1927+P1927</f>
        <v>0</v>
      </c>
      <c s="305"/>
      <c s="306">
        <f>O1927+R1927</f>
        <v>0</v>
      </c>
      <c s="31"/>
      <c s="32"/>
      <c s="32"/>
    </row>
    <row r="1928" spans="1:22" s="33" customFormat="1" ht="12.75" hidden="1">
      <c r="A1928" s="298" t="s">
        <v>853</v>
      </c>
      <c s="334">
        <v>803</v>
      </c>
      <c s="86" t="s">
        <v>425</v>
      </c>
      <c s="86" t="s">
        <v>423</v>
      </c>
      <c s="330" t="s">
        <v>17</v>
      </c>
      <c s="331" t="s">
        <v>854</v>
      </c>
      <c s="307"/>
      <c s="305"/>
      <c s="305">
        <f>G1928+H1928</f>
        <v>0</v>
      </c>
      <c s="351"/>
      <c s="345">
        <f>I1928+J1928</f>
        <v>0</v>
      </c>
      <c s="305"/>
      <c s="305">
        <f>K1928+L1928</f>
        <v>0</v>
      </c>
      <c s="305"/>
      <c s="306">
        <f>K1928+N1928</f>
        <v>0</v>
      </c>
      <c s="305"/>
      <c s="306">
        <f>M1928+P1928</f>
        <v>0</v>
      </c>
      <c s="305"/>
      <c s="306">
        <f>O1928+R1928</f>
        <v>0</v>
      </c>
      <c s="31"/>
      <c s="32"/>
      <c s="32"/>
    </row>
    <row r="1929" spans="1:22" s="33" customFormat="1" ht="25.5" hidden="1">
      <c r="A1929" s="298" t="s">
        <v>71</v>
      </c>
      <c s="334">
        <v>803</v>
      </c>
      <c s="86" t="s">
        <v>425</v>
      </c>
      <c s="86" t="s">
        <v>423</v>
      </c>
      <c s="330" t="s">
        <v>72</v>
      </c>
      <c s="331"/>
      <c s="307">
        <f t="shared" si="936" ref="G1929:S1929">G1930</f>
        <v>0</v>
      </c>
      <c s="305">
        <f t="shared" si="936"/>
        <v>0</v>
      </c>
      <c s="305">
        <f t="shared" si="936"/>
        <v>0</v>
      </c>
      <c s="351">
        <f t="shared" si="936"/>
        <v>0</v>
      </c>
      <c s="345">
        <f t="shared" si="936"/>
        <v>0</v>
      </c>
      <c s="305">
        <f t="shared" si="936"/>
        <v>0</v>
      </c>
      <c s="305">
        <f t="shared" si="936"/>
        <v>0</v>
      </c>
      <c s="305">
        <f t="shared" si="936"/>
        <v>0</v>
      </c>
      <c s="306">
        <f t="shared" si="936"/>
        <v>0</v>
      </c>
      <c s="305">
        <f t="shared" si="936"/>
        <v>0</v>
      </c>
      <c s="306">
        <f t="shared" si="936"/>
        <v>0</v>
      </c>
      <c s="305">
        <f t="shared" si="936"/>
        <v>0</v>
      </c>
      <c s="306">
        <f t="shared" si="936"/>
        <v>0</v>
      </c>
      <c s="31"/>
      <c s="32"/>
      <c s="32"/>
    </row>
    <row r="1930" spans="1:22" s="33" customFormat="1" ht="12.75" hidden="1">
      <c r="A1930" s="298" t="s">
        <v>590</v>
      </c>
      <c s="334">
        <v>803</v>
      </c>
      <c s="86" t="s">
        <v>425</v>
      </c>
      <c s="86" t="s">
        <v>423</v>
      </c>
      <c s="330" t="s">
        <v>72</v>
      </c>
      <c s="331" t="s">
        <v>591</v>
      </c>
      <c s="307"/>
      <c s="305"/>
      <c s="305">
        <f>G1930+H1930</f>
        <v>0</v>
      </c>
      <c s="351"/>
      <c s="345">
        <f>I1930+J1930</f>
        <v>0</v>
      </c>
      <c s="305"/>
      <c s="305">
        <f>K1930+L1930</f>
        <v>0</v>
      </c>
      <c s="305"/>
      <c s="306">
        <f>K1930+N1930</f>
        <v>0</v>
      </c>
      <c s="305"/>
      <c s="306">
        <f>M1930+P1930</f>
        <v>0</v>
      </c>
      <c s="305"/>
      <c s="306">
        <f>O1930+R1930</f>
        <v>0</v>
      </c>
      <c s="31"/>
      <c s="32"/>
      <c s="32"/>
    </row>
    <row r="1931" spans="1:22" s="33" customFormat="1" ht="12.75" hidden="1">
      <c r="A1931" s="332" t="s">
        <v>654</v>
      </c>
      <c s="336">
        <v>803</v>
      </c>
      <c s="329">
        <v>11</v>
      </c>
      <c s="329"/>
      <c s="329"/>
      <c s="333"/>
      <c s="307">
        <f t="shared" si="937" ref="G1931:O1931">G1933</f>
        <v>0</v>
      </c>
      <c s="305">
        <f t="shared" si="937"/>
        <v>0</v>
      </c>
      <c s="305">
        <f t="shared" si="937"/>
        <v>0</v>
      </c>
      <c s="351">
        <f t="shared" si="937"/>
        <v>0</v>
      </c>
      <c s="345">
        <f t="shared" si="937"/>
        <v>0</v>
      </c>
      <c s="305">
        <f>L1933</f>
        <v>0</v>
      </c>
      <c s="305">
        <f>M1933</f>
        <v>0</v>
      </c>
      <c s="305">
        <f t="shared" si="937"/>
        <v>0</v>
      </c>
      <c s="306">
        <f t="shared" si="937"/>
        <v>0</v>
      </c>
      <c s="305">
        <f>P1933</f>
        <v>0</v>
      </c>
      <c s="306">
        <f>Q1933</f>
        <v>0</v>
      </c>
      <c s="305">
        <f>R1933</f>
        <v>0</v>
      </c>
      <c s="306">
        <f>S1933</f>
        <v>0</v>
      </c>
      <c s="31"/>
      <c s="32"/>
      <c s="32"/>
    </row>
    <row r="1932" spans="1:22" s="33" customFormat="1" ht="25.5" hidden="1">
      <c r="A1932" s="332" t="s">
        <v>824</v>
      </c>
      <c s="336">
        <v>803</v>
      </c>
      <c s="329">
        <v>11</v>
      </c>
      <c s="329" t="s">
        <v>417</v>
      </c>
      <c s="329"/>
      <c s="333"/>
      <c s="307">
        <f t="shared" si="938" ref="G1932:S1933">G1933</f>
        <v>0</v>
      </c>
      <c s="305">
        <f t="shared" si="938"/>
        <v>0</v>
      </c>
      <c s="305">
        <f t="shared" si="938"/>
        <v>0</v>
      </c>
      <c s="351">
        <f t="shared" si="938"/>
        <v>0</v>
      </c>
      <c s="345">
        <f t="shared" si="938"/>
        <v>0</v>
      </c>
      <c s="305">
        <f t="shared" si="938"/>
        <v>0</v>
      </c>
      <c s="305">
        <f t="shared" si="938"/>
        <v>0</v>
      </c>
      <c s="305">
        <f t="shared" si="938"/>
        <v>0</v>
      </c>
      <c s="306">
        <f t="shared" si="938"/>
        <v>0</v>
      </c>
      <c s="305">
        <f t="shared" si="938"/>
        <v>0</v>
      </c>
      <c s="306">
        <f t="shared" si="938"/>
        <v>0</v>
      </c>
      <c s="305">
        <f t="shared" si="938"/>
        <v>0</v>
      </c>
      <c s="306">
        <f t="shared" si="938"/>
        <v>0</v>
      </c>
      <c s="31"/>
      <c s="32"/>
      <c s="32"/>
    </row>
    <row r="1933" spans="1:22" s="33" customFormat="1" ht="12.75" hidden="1">
      <c r="A1933" s="298" t="s">
        <v>48</v>
      </c>
      <c s="334">
        <v>803</v>
      </c>
      <c s="86">
        <v>11</v>
      </c>
      <c s="86" t="s">
        <v>417</v>
      </c>
      <c s="86" t="s">
        <v>49</v>
      </c>
      <c s="331"/>
      <c s="307">
        <f t="shared" si="938"/>
        <v>0</v>
      </c>
      <c s="305">
        <f t="shared" si="938"/>
        <v>0</v>
      </c>
      <c s="305">
        <f t="shared" si="938"/>
        <v>0</v>
      </c>
      <c s="351">
        <f t="shared" si="938"/>
        <v>0</v>
      </c>
      <c s="345">
        <f t="shared" si="938"/>
        <v>0</v>
      </c>
      <c s="305">
        <f t="shared" si="938"/>
        <v>0</v>
      </c>
      <c s="305">
        <f t="shared" si="938"/>
        <v>0</v>
      </c>
      <c s="305">
        <f t="shared" si="938"/>
        <v>0</v>
      </c>
      <c s="306">
        <f t="shared" si="938"/>
        <v>0</v>
      </c>
      <c s="305">
        <f t="shared" si="938"/>
        <v>0</v>
      </c>
      <c s="306">
        <f t="shared" si="938"/>
        <v>0</v>
      </c>
      <c s="305">
        <f t="shared" si="938"/>
        <v>0</v>
      </c>
      <c s="306">
        <f t="shared" si="938"/>
        <v>0</v>
      </c>
      <c s="31"/>
      <c s="32"/>
      <c s="32"/>
    </row>
    <row r="1934" spans="1:22" s="33" customFormat="1" ht="51" hidden="1">
      <c r="A1934" s="298" t="s">
        <v>52</v>
      </c>
      <c s="334">
        <v>803</v>
      </c>
      <c s="86">
        <v>11</v>
      </c>
      <c s="86" t="s">
        <v>417</v>
      </c>
      <c s="86" t="s">
        <v>53</v>
      </c>
      <c s="331"/>
      <c s="307">
        <f t="shared" si="939" ref="G1934:S1934">G1935</f>
        <v>0</v>
      </c>
      <c s="305">
        <f t="shared" si="939"/>
        <v>0</v>
      </c>
      <c s="305">
        <f t="shared" si="939"/>
        <v>0</v>
      </c>
      <c s="351">
        <f t="shared" si="939"/>
        <v>0</v>
      </c>
      <c s="345">
        <f t="shared" si="939"/>
        <v>0</v>
      </c>
      <c s="305">
        <f t="shared" si="939"/>
        <v>0</v>
      </c>
      <c s="305">
        <f t="shared" si="939"/>
        <v>0</v>
      </c>
      <c s="305">
        <f t="shared" si="939"/>
        <v>0</v>
      </c>
      <c s="306">
        <f t="shared" si="939"/>
        <v>0</v>
      </c>
      <c s="305">
        <f t="shared" si="939"/>
        <v>0</v>
      </c>
      <c s="306">
        <f t="shared" si="939"/>
        <v>0</v>
      </c>
      <c s="305">
        <f t="shared" si="939"/>
        <v>0</v>
      </c>
      <c s="306">
        <f t="shared" si="939"/>
        <v>0</v>
      </c>
      <c s="31"/>
      <c s="32"/>
      <c s="32"/>
    </row>
    <row r="1935" spans="1:22" s="33" customFormat="1" ht="12.75" hidden="1">
      <c r="A1935" s="298" t="s">
        <v>1113</v>
      </c>
      <c s="334">
        <v>803</v>
      </c>
      <c s="86">
        <v>11</v>
      </c>
      <c s="86" t="s">
        <v>417</v>
      </c>
      <c s="86" t="s">
        <v>53</v>
      </c>
      <c s="331" t="s">
        <v>1114</v>
      </c>
      <c s="307"/>
      <c s="305"/>
      <c s="305">
        <f>G1935+H1935</f>
        <v>0</v>
      </c>
      <c s="351"/>
      <c s="345">
        <f>I1935+J1935</f>
        <v>0</v>
      </c>
      <c s="305"/>
      <c s="305">
        <f>K1935+L1935</f>
        <v>0</v>
      </c>
      <c s="305"/>
      <c s="306">
        <f>K1935+N1935</f>
        <v>0</v>
      </c>
      <c s="305"/>
      <c s="306">
        <f>M1935+P1935</f>
        <v>0</v>
      </c>
      <c s="305"/>
      <c s="306">
        <f>O1935+R1935</f>
        <v>0</v>
      </c>
      <c s="31"/>
      <c s="32"/>
      <c s="32"/>
    </row>
    <row r="1936" spans="1:22" s="33" customFormat="1" ht="35.45" customHeight="1" hidden="1">
      <c r="A1936" s="449" t="s">
        <v>73</v>
      </c>
      <c s="450"/>
      <c s="450"/>
      <c s="450"/>
      <c s="450"/>
      <c s="451"/>
      <c s="310">
        <f t="shared" si="940" ref="G1936:S1937">G1937</f>
        <v>0</v>
      </c>
      <c s="356">
        <f t="shared" si="940"/>
        <v>0</v>
      </c>
      <c s="356">
        <f t="shared" si="940"/>
        <v>0</v>
      </c>
      <c s="357">
        <f t="shared" si="940"/>
        <v>0</v>
      </c>
      <c s="343">
        <f t="shared" si="940"/>
        <v>0</v>
      </c>
      <c s="356">
        <f t="shared" si="940"/>
        <v>0</v>
      </c>
      <c s="356">
        <f t="shared" si="940"/>
        <v>0</v>
      </c>
      <c s="356">
        <f t="shared" si="940"/>
        <v>0</v>
      </c>
      <c s="308">
        <f t="shared" si="940"/>
        <v>0</v>
      </c>
      <c s="356">
        <f t="shared" si="940"/>
        <v>0</v>
      </c>
      <c s="308">
        <f t="shared" si="940"/>
        <v>0</v>
      </c>
      <c s="356">
        <f t="shared" si="940"/>
        <v>0</v>
      </c>
      <c s="308">
        <f t="shared" si="940"/>
        <v>0</v>
      </c>
      <c s="31"/>
      <c s="32"/>
      <c s="32"/>
    </row>
    <row r="1937" spans="1:22" s="33" customFormat="1" ht="12.75" hidden="1">
      <c r="A1937" s="332" t="s">
        <v>540</v>
      </c>
      <c s="329" t="s">
        <v>74</v>
      </c>
      <c s="329" t="s">
        <v>421</v>
      </c>
      <c s="329"/>
      <c s="329"/>
      <c s="333"/>
      <c s="307">
        <f t="shared" si="940"/>
        <v>0</v>
      </c>
      <c s="305">
        <f t="shared" si="940"/>
        <v>0</v>
      </c>
      <c s="305">
        <f t="shared" si="940"/>
        <v>0</v>
      </c>
      <c s="351">
        <f t="shared" si="940"/>
        <v>0</v>
      </c>
      <c s="345">
        <f t="shared" si="940"/>
        <v>0</v>
      </c>
      <c s="305">
        <f t="shared" si="940"/>
        <v>0</v>
      </c>
      <c s="305">
        <f t="shared" si="940"/>
        <v>0</v>
      </c>
      <c s="305">
        <f t="shared" si="940"/>
        <v>0</v>
      </c>
      <c s="306">
        <f t="shared" si="940"/>
        <v>0</v>
      </c>
      <c s="305">
        <f t="shared" si="940"/>
        <v>0</v>
      </c>
      <c s="306">
        <f t="shared" si="940"/>
        <v>0</v>
      </c>
      <c s="305">
        <f t="shared" si="940"/>
        <v>0</v>
      </c>
      <c s="306">
        <f t="shared" si="940"/>
        <v>0</v>
      </c>
      <c s="31"/>
      <c s="32"/>
      <c s="32"/>
    </row>
    <row r="1938" spans="1:22" s="33" customFormat="1" ht="12.75" hidden="1">
      <c r="A1938" s="332" t="s">
        <v>75</v>
      </c>
      <c s="329" t="s">
        <v>74</v>
      </c>
      <c s="329" t="s">
        <v>421</v>
      </c>
      <c s="329" t="s">
        <v>452</v>
      </c>
      <c s="329"/>
      <c s="333"/>
      <c s="307">
        <f t="shared" si="941" ref="G1938:S1939">G1939</f>
        <v>0</v>
      </c>
      <c s="305">
        <f t="shared" si="941"/>
        <v>0</v>
      </c>
      <c s="305">
        <f t="shared" si="941"/>
        <v>0</v>
      </c>
      <c s="351">
        <f t="shared" si="941"/>
        <v>0</v>
      </c>
      <c s="345">
        <f t="shared" si="941"/>
        <v>0</v>
      </c>
      <c s="305">
        <f t="shared" si="941"/>
        <v>0</v>
      </c>
      <c s="305">
        <f t="shared" si="941"/>
        <v>0</v>
      </c>
      <c s="305">
        <f t="shared" si="941"/>
        <v>0</v>
      </c>
      <c s="306">
        <f t="shared" si="941"/>
        <v>0</v>
      </c>
      <c s="305">
        <f t="shared" si="941"/>
        <v>0</v>
      </c>
      <c s="306">
        <f t="shared" si="941"/>
        <v>0</v>
      </c>
      <c s="305">
        <f t="shared" si="941"/>
        <v>0</v>
      </c>
      <c s="306">
        <f t="shared" si="941"/>
        <v>0</v>
      </c>
      <c s="31"/>
      <c s="32"/>
      <c s="32"/>
    </row>
    <row r="1939" spans="1:22" s="33" customFormat="1" ht="38.25" hidden="1">
      <c r="A1939" s="298" t="s">
        <v>975</v>
      </c>
      <c s="86" t="s">
        <v>74</v>
      </c>
      <c s="86" t="s">
        <v>421</v>
      </c>
      <c s="86" t="s">
        <v>452</v>
      </c>
      <c s="330" t="s">
        <v>15</v>
      </c>
      <c s="331"/>
      <c s="307">
        <f t="shared" si="941"/>
        <v>0</v>
      </c>
      <c s="305">
        <f t="shared" si="941"/>
        <v>0</v>
      </c>
      <c s="305">
        <f t="shared" si="941"/>
        <v>0</v>
      </c>
      <c s="351">
        <f t="shared" si="941"/>
        <v>0</v>
      </c>
      <c s="345">
        <f t="shared" si="941"/>
        <v>0</v>
      </c>
      <c s="305">
        <f t="shared" si="941"/>
        <v>0</v>
      </c>
      <c s="305">
        <f t="shared" si="941"/>
        <v>0</v>
      </c>
      <c s="305">
        <f t="shared" si="941"/>
        <v>0</v>
      </c>
      <c s="306">
        <f t="shared" si="941"/>
        <v>0</v>
      </c>
      <c s="305">
        <f t="shared" si="941"/>
        <v>0</v>
      </c>
      <c s="306">
        <f t="shared" si="941"/>
        <v>0</v>
      </c>
      <c s="305">
        <f t="shared" si="941"/>
        <v>0</v>
      </c>
      <c s="306">
        <f t="shared" si="941"/>
        <v>0</v>
      </c>
      <c s="31"/>
      <c s="32"/>
      <c s="32"/>
    </row>
    <row r="1940" spans="1:22" s="33" customFormat="1" ht="12.75" hidden="1">
      <c r="A1940" s="298" t="s">
        <v>16</v>
      </c>
      <c s="86" t="s">
        <v>74</v>
      </c>
      <c s="86" t="s">
        <v>421</v>
      </c>
      <c s="86" t="s">
        <v>452</v>
      </c>
      <c s="330" t="s">
        <v>17</v>
      </c>
      <c s="331"/>
      <c s="307">
        <f t="shared" si="942" ref="G1940:O1940">G1941+G1943+G1942</f>
        <v>0</v>
      </c>
      <c s="305">
        <f t="shared" si="942"/>
        <v>0</v>
      </c>
      <c s="305">
        <f t="shared" si="942"/>
        <v>0</v>
      </c>
      <c s="351">
        <f t="shared" si="942"/>
        <v>0</v>
      </c>
      <c s="345">
        <f t="shared" si="942"/>
        <v>0</v>
      </c>
      <c s="305">
        <f>L1941+L1943+L1942</f>
        <v>0</v>
      </c>
      <c s="305">
        <f>M1941+M1943+M1942</f>
        <v>0</v>
      </c>
      <c s="305">
        <f t="shared" si="942"/>
        <v>0</v>
      </c>
      <c s="306">
        <f t="shared" si="942"/>
        <v>0</v>
      </c>
      <c s="305">
        <f>P1941+P1943+P1942</f>
        <v>0</v>
      </c>
      <c s="306">
        <f>Q1941+Q1943+Q1942</f>
        <v>0</v>
      </c>
      <c s="305">
        <f>R1941+R1943+R1942</f>
        <v>0</v>
      </c>
      <c s="306">
        <f>S1941+S1943+S1942</f>
        <v>0</v>
      </c>
      <c s="31"/>
      <c s="32"/>
      <c s="32"/>
    </row>
    <row r="1941" spans="1:22" s="33" customFormat="1" ht="12.75" hidden="1">
      <c r="A1941" s="298" t="s">
        <v>590</v>
      </c>
      <c s="86" t="s">
        <v>74</v>
      </c>
      <c s="86" t="s">
        <v>421</v>
      </c>
      <c s="86" t="s">
        <v>452</v>
      </c>
      <c s="330" t="s">
        <v>17</v>
      </c>
      <c s="331" t="s">
        <v>591</v>
      </c>
      <c s="307"/>
      <c s="305"/>
      <c s="305">
        <f>G1941+H1941</f>
        <v>0</v>
      </c>
      <c s="351"/>
      <c s="345">
        <f>I1941+J1941</f>
        <v>0</v>
      </c>
      <c s="305"/>
      <c s="305">
        <f>K1941+L1941</f>
        <v>0</v>
      </c>
      <c s="305"/>
      <c s="306">
        <f>K1941+N1941</f>
        <v>0</v>
      </c>
      <c s="305"/>
      <c s="306">
        <f>M1941+P1941</f>
        <v>0</v>
      </c>
      <c s="305"/>
      <c s="306">
        <f>O1941+R1941</f>
        <v>0</v>
      </c>
      <c s="31"/>
      <c s="32"/>
      <c s="32"/>
    </row>
    <row r="1942" spans="1:22" s="33" customFormat="1" ht="12.75" hidden="1">
      <c r="A1942" s="298" t="s">
        <v>853</v>
      </c>
      <c s="86" t="s">
        <v>74</v>
      </c>
      <c s="86" t="s">
        <v>421</v>
      </c>
      <c s="86" t="s">
        <v>452</v>
      </c>
      <c s="330" t="s">
        <v>17</v>
      </c>
      <c s="331" t="s">
        <v>854</v>
      </c>
      <c s="307"/>
      <c s="305"/>
      <c s="305">
        <f>G1942+H1942</f>
        <v>0</v>
      </c>
      <c s="351"/>
      <c s="345">
        <f>I1942+J1942</f>
        <v>0</v>
      </c>
      <c s="305"/>
      <c s="305">
        <f>K1942+L1942</f>
        <v>0</v>
      </c>
      <c s="305"/>
      <c s="306">
        <f>K1942+N1942</f>
        <v>0</v>
      </c>
      <c s="305"/>
      <c s="306">
        <f>M1942+P1942</f>
        <v>0</v>
      </c>
      <c s="305"/>
      <c s="306">
        <f>O1942+R1942</f>
        <v>0</v>
      </c>
      <c s="31"/>
      <c s="32"/>
      <c s="32"/>
    </row>
    <row r="1943" spans="1:22" s="33" customFormat="1" ht="25.5" hidden="1">
      <c r="A1943" s="298" t="s">
        <v>76</v>
      </c>
      <c s="86" t="s">
        <v>74</v>
      </c>
      <c s="86" t="s">
        <v>421</v>
      </c>
      <c s="86" t="s">
        <v>452</v>
      </c>
      <c s="330" t="s">
        <v>549</v>
      </c>
      <c s="331"/>
      <c s="307">
        <f t="shared" si="943" ref="G1943:S1943">G1944</f>
        <v>0</v>
      </c>
      <c s="305">
        <f t="shared" si="943"/>
        <v>0</v>
      </c>
      <c s="305">
        <f t="shared" si="943"/>
        <v>0</v>
      </c>
      <c s="351">
        <f t="shared" si="943"/>
        <v>0</v>
      </c>
      <c s="345">
        <f t="shared" si="943"/>
        <v>0</v>
      </c>
      <c s="305">
        <f t="shared" si="943"/>
        <v>0</v>
      </c>
      <c s="305">
        <f t="shared" si="943"/>
        <v>0</v>
      </c>
      <c s="305">
        <f t="shared" si="943"/>
        <v>0</v>
      </c>
      <c s="306">
        <f t="shared" si="943"/>
        <v>0</v>
      </c>
      <c s="305">
        <f t="shared" si="943"/>
        <v>0</v>
      </c>
      <c s="306">
        <f t="shared" si="943"/>
        <v>0</v>
      </c>
      <c s="305">
        <f t="shared" si="943"/>
        <v>0</v>
      </c>
      <c s="306">
        <f t="shared" si="943"/>
        <v>0</v>
      </c>
      <c s="31"/>
      <c s="32"/>
      <c s="32"/>
    </row>
    <row r="1944" spans="1:22" s="33" customFormat="1" ht="12.75" hidden="1">
      <c r="A1944" s="298" t="s">
        <v>590</v>
      </c>
      <c s="86" t="s">
        <v>74</v>
      </c>
      <c s="86" t="s">
        <v>421</v>
      </c>
      <c s="86" t="s">
        <v>452</v>
      </c>
      <c s="330" t="s">
        <v>549</v>
      </c>
      <c s="331" t="s">
        <v>591</v>
      </c>
      <c s="307"/>
      <c s="305"/>
      <c s="305">
        <f>G1944+H1944</f>
        <v>0</v>
      </c>
      <c s="351"/>
      <c s="345">
        <f>I1944+J1944</f>
        <v>0</v>
      </c>
      <c s="305"/>
      <c s="305">
        <f>K1944+L1944</f>
        <v>0</v>
      </c>
      <c s="305"/>
      <c s="306">
        <f>K1944+N1944</f>
        <v>0</v>
      </c>
      <c s="305"/>
      <c s="306">
        <f>M1944+P1944</f>
        <v>0</v>
      </c>
      <c s="305"/>
      <c s="306">
        <f>O1944+R1944</f>
        <v>0</v>
      </c>
      <c s="31"/>
      <c s="32"/>
      <c s="32"/>
    </row>
    <row r="1945" spans="1:22" s="33" customFormat="1" ht="51" customHeight="1" hidden="1">
      <c r="A1945" s="449" t="s">
        <v>77</v>
      </c>
      <c s="450"/>
      <c s="450"/>
      <c s="450"/>
      <c s="450"/>
      <c s="451"/>
      <c s="310">
        <f t="shared" si="944" ref="G1945:O1945">G1946+G1951+G1979</f>
        <v>0</v>
      </c>
      <c s="356">
        <f t="shared" si="944"/>
        <v>0</v>
      </c>
      <c s="356">
        <f t="shared" si="944"/>
        <v>0</v>
      </c>
      <c s="357">
        <f t="shared" si="944"/>
        <v>0</v>
      </c>
      <c s="343">
        <f t="shared" si="944"/>
        <v>0</v>
      </c>
      <c s="356">
        <f>L1946+L1951+L1979</f>
        <v>0</v>
      </c>
      <c s="356">
        <f>M1946+M1951+M1979</f>
        <v>0</v>
      </c>
      <c s="356">
        <f t="shared" si="944"/>
        <v>0</v>
      </c>
      <c s="308">
        <f t="shared" si="944"/>
        <v>0</v>
      </c>
      <c s="356">
        <f>P1946+P1951+P1979</f>
        <v>0</v>
      </c>
      <c s="308">
        <f>Q1946+Q1951+Q1979</f>
        <v>0</v>
      </c>
      <c s="356">
        <f>R1946+R1951+R1979</f>
        <v>0</v>
      </c>
      <c s="308">
        <f>S1946+S1951+S1979</f>
        <v>0</v>
      </c>
      <c s="31"/>
      <c s="32"/>
      <c s="32"/>
    </row>
    <row r="1946" spans="1:22" s="33" customFormat="1" ht="12.75" hidden="1">
      <c r="A1946" s="332" t="s">
        <v>931</v>
      </c>
      <c s="336">
        <v>811</v>
      </c>
      <c s="329" t="s">
        <v>417</v>
      </c>
      <c s="329"/>
      <c s="329"/>
      <c s="333"/>
      <c s="310">
        <f t="shared" si="945" ref="G1946:S1949">G1947</f>
        <v>0</v>
      </c>
      <c s="356">
        <f t="shared" si="945"/>
        <v>0</v>
      </c>
      <c s="356">
        <f t="shared" si="945"/>
        <v>0</v>
      </c>
      <c s="357">
        <f t="shared" si="945"/>
        <v>0</v>
      </c>
      <c s="343">
        <f t="shared" si="945"/>
        <v>0</v>
      </c>
      <c s="356">
        <f t="shared" si="945"/>
        <v>0</v>
      </c>
      <c s="356">
        <f t="shared" si="945"/>
        <v>0</v>
      </c>
      <c s="356">
        <f t="shared" si="945"/>
        <v>0</v>
      </c>
      <c s="308">
        <f t="shared" si="945"/>
        <v>0</v>
      </c>
      <c s="356">
        <f t="shared" si="945"/>
        <v>0</v>
      </c>
      <c s="308">
        <f t="shared" si="945"/>
        <v>0</v>
      </c>
      <c s="356">
        <f t="shared" si="945"/>
        <v>0</v>
      </c>
      <c s="308">
        <f t="shared" si="945"/>
        <v>0</v>
      </c>
      <c s="31"/>
      <c s="32"/>
      <c s="32"/>
    </row>
    <row r="1947" spans="1:22" s="33" customFormat="1" ht="12.75" hidden="1">
      <c r="A1947" s="332" t="s">
        <v>775</v>
      </c>
      <c s="336">
        <v>811</v>
      </c>
      <c s="329" t="s">
        <v>417</v>
      </c>
      <c s="329" t="s">
        <v>421</v>
      </c>
      <c s="329"/>
      <c s="333"/>
      <c s="352">
        <f t="shared" si="945"/>
        <v>0</v>
      </c>
      <c s="353">
        <f t="shared" si="945"/>
        <v>0</v>
      </c>
      <c s="353">
        <f t="shared" si="945"/>
        <v>0</v>
      </c>
      <c s="354">
        <f t="shared" si="945"/>
        <v>0</v>
      </c>
      <c s="355">
        <f t="shared" si="945"/>
        <v>0</v>
      </c>
      <c s="353">
        <f t="shared" si="945"/>
        <v>0</v>
      </c>
      <c s="353">
        <f t="shared" si="945"/>
        <v>0</v>
      </c>
      <c s="353">
        <f t="shared" si="945"/>
        <v>0</v>
      </c>
      <c s="313">
        <f t="shared" si="945"/>
        <v>0</v>
      </c>
      <c s="353">
        <f t="shared" si="945"/>
        <v>0</v>
      </c>
      <c s="313">
        <f t="shared" si="945"/>
        <v>0</v>
      </c>
      <c s="353">
        <f t="shared" si="945"/>
        <v>0</v>
      </c>
      <c s="313">
        <f t="shared" si="945"/>
        <v>0</v>
      </c>
      <c s="31"/>
      <c s="32"/>
      <c s="32"/>
    </row>
    <row r="1948" spans="1:22" s="33" customFormat="1" ht="25.5" hidden="1">
      <c r="A1948" s="298" t="s">
        <v>776</v>
      </c>
      <c s="334">
        <v>811</v>
      </c>
      <c s="86" t="s">
        <v>417</v>
      </c>
      <c s="86" t="s">
        <v>421</v>
      </c>
      <c s="86" t="s">
        <v>777</v>
      </c>
      <c s="331"/>
      <c s="307">
        <f t="shared" si="945"/>
        <v>0</v>
      </c>
      <c s="305">
        <f t="shared" si="945"/>
        <v>0</v>
      </c>
      <c s="305">
        <f t="shared" si="945"/>
        <v>0</v>
      </c>
      <c s="351">
        <f t="shared" si="945"/>
        <v>0</v>
      </c>
      <c s="345">
        <f t="shared" si="945"/>
        <v>0</v>
      </c>
      <c s="305">
        <f t="shared" si="945"/>
        <v>0</v>
      </c>
      <c s="305">
        <f t="shared" si="945"/>
        <v>0</v>
      </c>
      <c s="305">
        <f t="shared" si="945"/>
        <v>0</v>
      </c>
      <c s="306">
        <f t="shared" si="945"/>
        <v>0</v>
      </c>
      <c s="305">
        <f t="shared" si="945"/>
        <v>0</v>
      </c>
      <c s="306">
        <f t="shared" si="945"/>
        <v>0</v>
      </c>
      <c s="305">
        <f t="shared" si="945"/>
        <v>0</v>
      </c>
      <c s="306">
        <f t="shared" si="945"/>
        <v>0</v>
      </c>
      <c s="31"/>
      <c s="32"/>
      <c s="32"/>
    </row>
    <row r="1949" spans="1:22" s="33" customFormat="1" ht="25.5" hidden="1">
      <c r="A1949" s="298" t="s">
        <v>778</v>
      </c>
      <c s="334">
        <v>811</v>
      </c>
      <c s="86" t="s">
        <v>417</v>
      </c>
      <c s="86" t="s">
        <v>421</v>
      </c>
      <c s="86" t="s">
        <v>779</v>
      </c>
      <c s="331"/>
      <c s="307">
        <f t="shared" si="945"/>
        <v>0</v>
      </c>
      <c s="305">
        <f t="shared" si="945"/>
        <v>0</v>
      </c>
      <c s="305">
        <f t="shared" si="945"/>
        <v>0</v>
      </c>
      <c s="351">
        <f t="shared" si="945"/>
        <v>0</v>
      </c>
      <c s="345">
        <f t="shared" si="945"/>
        <v>0</v>
      </c>
      <c s="305">
        <f t="shared" si="945"/>
        <v>0</v>
      </c>
      <c s="305">
        <f t="shared" si="945"/>
        <v>0</v>
      </c>
      <c s="305">
        <f t="shared" si="945"/>
        <v>0</v>
      </c>
      <c s="306">
        <f t="shared" si="945"/>
        <v>0</v>
      </c>
      <c s="305">
        <f t="shared" si="945"/>
        <v>0</v>
      </c>
      <c s="306">
        <f t="shared" si="945"/>
        <v>0</v>
      </c>
      <c s="305">
        <f t="shared" si="945"/>
        <v>0</v>
      </c>
      <c s="306">
        <f t="shared" si="945"/>
        <v>0</v>
      </c>
      <c s="31"/>
      <c s="32"/>
      <c s="32"/>
    </row>
    <row r="1950" spans="1:22" s="33" customFormat="1" ht="12.75" hidden="1">
      <c r="A1950" s="298" t="s">
        <v>590</v>
      </c>
      <c s="334">
        <v>811</v>
      </c>
      <c s="86" t="s">
        <v>417</v>
      </c>
      <c s="86" t="s">
        <v>421</v>
      </c>
      <c s="86" t="s">
        <v>779</v>
      </c>
      <c s="331" t="s">
        <v>591</v>
      </c>
      <c s="307"/>
      <c s="305"/>
      <c s="305">
        <f>G1950+H1950</f>
        <v>0</v>
      </c>
      <c s="351"/>
      <c s="345">
        <f>I1950+J1950</f>
        <v>0</v>
      </c>
      <c s="305"/>
      <c s="305">
        <f>K1950+L1950</f>
        <v>0</v>
      </c>
      <c s="305"/>
      <c s="306">
        <f>K1950+N1950</f>
        <v>0</v>
      </c>
      <c s="305"/>
      <c s="306">
        <f>M1950+P1950</f>
        <v>0</v>
      </c>
      <c s="305"/>
      <c s="306">
        <f>O1950+R1950</f>
        <v>0</v>
      </c>
      <c s="31"/>
      <c s="32"/>
      <c s="32"/>
    </row>
    <row r="1951" spans="1:22" s="33" customFormat="1" ht="12.75" hidden="1">
      <c r="A1951" s="332" t="s">
        <v>465</v>
      </c>
      <c s="336">
        <v>811</v>
      </c>
      <c s="329" t="s">
        <v>419</v>
      </c>
      <c s="329"/>
      <c s="329"/>
      <c s="333"/>
      <c s="310">
        <f t="shared" si="946" ref="G1951:O1951">G1952+G1963+G1974</f>
        <v>0</v>
      </c>
      <c s="356">
        <f t="shared" si="946"/>
        <v>0</v>
      </c>
      <c s="356">
        <f t="shared" si="946"/>
        <v>0</v>
      </c>
      <c s="357">
        <f t="shared" si="946"/>
        <v>0</v>
      </c>
      <c s="343">
        <f t="shared" si="946"/>
        <v>0</v>
      </c>
      <c s="356">
        <f>L1952+L1963+L1974</f>
        <v>0</v>
      </c>
      <c s="356">
        <f>M1952+M1963+M1974</f>
        <v>0</v>
      </c>
      <c s="356">
        <f t="shared" si="946"/>
        <v>0</v>
      </c>
      <c s="308">
        <f t="shared" si="946"/>
        <v>0</v>
      </c>
      <c s="356">
        <f>P1952+P1963+P1974</f>
        <v>0</v>
      </c>
      <c s="308">
        <f>Q1952+Q1963+Q1974</f>
        <v>0</v>
      </c>
      <c s="356">
        <f>R1952+R1963+R1974</f>
        <v>0</v>
      </c>
      <c s="308">
        <f>S1952+S1963+S1974</f>
        <v>0</v>
      </c>
      <c s="31"/>
      <c s="32"/>
      <c s="32"/>
    </row>
    <row r="1952" spans="1:22" s="33" customFormat="1" ht="25.5" hidden="1">
      <c r="A1952" s="332" t="s">
        <v>780</v>
      </c>
      <c s="336">
        <v>811</v>
      </c>
      <c s="329" t="s">
        <v>419</v>
      </c>
      <c s="329" t="s">
        <v>435</v>
      </c>
      <c s="329"/>
      <c s="333"/>
      <c s="307">
        <f t="shared" si="947" ref="G1952:O1952">G1953+G1958</f>
        <v>0</v>
      </c>
      <c s="305">
        <f t="shared" si="947"/>
        <v>0</v>
      </c>
      <c s="305">
        <f t="shared" si="947"/>
        <v>0</v>
      </c>
      <c s="351">
        <f t="shared" si="947"/>
        <v>0</v>
      </c>
      <c s="345">
        <f t="shared" si="947"/>
        <v>0</v>
      </c>
      <c s="305">
        <f>L1953+L1958</f>
        <v>0</v>
      </c>
      <c s="305">
        <f>M1953+M1958</f>
        <v>0</v>
      </c>
      <c s="305">
        <f t="shared" si="947"/>
        <v>0</v>
      </c>
      <c s="306">
        <f t="shared" si="947"/>
        <v>0</v>
      </c>
      <c s="305">
        <f>P1953+P1958</f>
        <v>0</v>
      </c>
      <c s="306">
        <f>Q1953+Q1958</f>
        <v>0</v>
      </c>
      <c s="305">
        <f>R1953+R1958</f>
        <v>0</v>
      </c>
      <c s="306">
        <f>S1953+S1958</f>
        <v>0</v>
      </c>
      <c s="31"/>
      <c s="32"/>
      <c s="32"/>
    </row>
    <row r="1953" spans="1:22" s="33" customFormat="1" ht="12.75" hidden="1">
      <c r="A1953" s="298" t="s">
        <v>466</v>
      </c>
      <c s="334">
        <v>811</v>
      </c>
      <c s="86" t="s">
        <v>419</v>
      </c>
      <c s="86" t="s">
        <v>435</v>
      </c>
      <c s="86" t="s">
        <v>467</v>
      </c>
      <c s="331"/>
      <c s="307">
        <f t="shared" si="948" ref="G1953:S1953">G1954</f>
        <v>0</v>
      </c>
      <c s="305">
        <f t="shared" si="948"/>
        <v>0</v>
      </c>
      <c s="305">
        <f t="shared" si="948"/>
        <v>0</v>
      </c>
      <c s="351">
        <f t="shared" si="948"/>
        <v>0</v>
      </c>
      <c s="345">
        <f t="shared" si="948"/>
        <v>0</v>
      </c>
      <c s="305">
        <f t="shared" si="948"/>
        <v>0</v>
      </c>
      <c s="305">
        <f t="shared" si="948"/>
        <v>0</v>
      </c>
      <c s="305">
        <f t="shared" si="948"/>
        <v>0</v>
      </c>
      <c s="306">
        <f t="shared" si="948"/>
        <v>0</v>
      </c>
      <c s="305">
        <f t="shared" si="948"/>
        <v>0</v>
      </c>
      <c s="306">
        <f t="shared" si="948"/>
        <v>0</v>
      </c>
      <c s="305">
        <f t="shared" si="948"/>
        <v>0</v>
      </c>
      <c s="306">
        <f t="shared" si="948"/>
        <v>0</v>
      </c>
      <c s="31"/>
      <c s="32"/>
      <c s="32"/>
    </row>
    <row r="1954" spans="1:22" s="33" customFormat="1" ht="38.25" hidden="1">
      <c r="A1954" s="298" t="s">
        <v>78</v>
      </c>
      <c s="334">
        <v>811</v>
      </c>
      <c s="86" t="s">
        <v>419</v>
      </c>
      <c s="86" t="s">
        <v>435</v>
      </c>
      <c s="86" t="s">
        <v>473</v>
      </c>
      <c s="331"/>
      <c s="311">
        <f t="shared" si="949" ref="G1954:O1954">G1955+G1956</f>
        <v>0</v>
      </c>
      <c s="347">
        <f t="shared" si="949"/>
        <v>0</v>
      </c>
      <c s="347">
        <f t="shared" si="949"/>
        <v>0</v>
      </c>
      <c s="350">
        <f t="shared" si="949"/>
        <v>0</v>
      </c>
      <c s="349">
        <f t="shared" si="949"/>
        <v>0</v>
      </c>
      <c s="347">
        <f>L1955+L1956</f>
        <v>0</v>
      </c>
      <c s="347">
        <f>M1955+M1956</f>
        <v>0</v>
      </c>
      <c s="347">
        <f t="shared" si="949"/>
        <v>0</v>
      </c>
      <c s="312">
        <f t="shared" si="949"/>
        <v>0</v>
      </c>
      <c s="347">
        <f>P1955+P1956</f>
        <v>0</v>
      </c>
      <c s="312">
        <f>Q1955+Q1956</f>
        <v>0</v>
      </c>
      <c s="347">
        <f>R1955+R1956</f>
        <v>0</v>
      </c>
      <c s="312">
        <f>S1955+S1956</f>
        <v>0</v>
      </c>
      <c s="31"/>
      <c s="32"/>
      <c s="32"/>
    </row>
    <row r="1955" spans="1:22" s="33" customFormat="1" ht="25.5" hidden="1">
      <c r="A1955" s="298" t="s">
        <v>470</v>
      </c>
      <c s="334">
        <v>811</v>
      </c>
      <c s="86" t="s">
        <v>419</v>
      </c>
      <c s="86" t="s">
        <v>435</v>
      </c>
      <c s="86" t="s">
        <v>473</v>
      </c>
      <c s="331" t="s">
        <v>471</v>
      </c>
      <c s="307"/>
      <c s="305"/>
      <c s="305">
        <f>G1955+H1955</f>
        <v>0</v>
      </c>
      <c s="351"/>
      <c s="345">
        <f>I1955+J1955</f>
        <v>0</v>
      </c>
      <c s="305"/>
      <c s="305">
        <f>K1955+L1955</f>
        <v>0</v>
      </c>
      <c s="305"/>
      <c s="306">
        <f>K1955+N1955</f>
        <v>0</v>
      </c>
      <c s="305"/>
      <c s="306">
        <f>M1955+P1955</f>
        <v>0</v>
      </c>
      <c s="305"/>
      <c s="306">
        <f>O1955+R1955</f>
        <v>0</v>
      </c>
      <c s="31"/>
      <c s="32"/>
      <c s="32"/>
    </row>
    <row r="1956" spans="1:22" s="33" customFormat="1" ht="38.25" hidden="1">
      <c r="A1956" s="298" t="s">
        <v>740</v>
      </c>
      <c s="334">
        <v>811</v>
      </c>
      <c s="86" t="s">
        <v>419</v>
      </c>
      <c s="86" t="s">
        <v>435</v>
      </c>
      <c s="86" t="s">
        <v>741</v>
      </c>
      <c s="331"/>
      <c s="311">
        <f t="shared" si="950" ref="G1956:S1956">G1957</f>
        <v>0</v>
      </c>
      <c s="347">
        <f t="shared" si="950"/>
        <v>0</v>
      </c>
      <c s="347">
        <f t="shared" si="950"/>
        <v>0</v>
      </c>
      <c s="350">
        <f t="shared" si="950"/>
        <v>0</v>
      </c>
      <c s="349">
        <f t="shared" si="950"/>
        <v>0</v>
      </c>
      <c s="347">
        <f t="shared" si="950"/>
        <v>0</v>
      </c>
      <c s="347">
        <f t="shared" si="950"/>
        <v>0</v>
      </c>
      <c s="347">
        <f t="shared" si="950"/>
        <v>0</v>
      </c>
      <c s="312">
        <f t="shared" si="950"/>
        <v>0</v>
      </c>
      <c s="347">
        <f t="shared" si="950"/>
        <v>0</v>
      </c>
      <c s="312">
        <f t="shared" si="950"/>
        <v>0</v>
      </c>
      <c s="347">
        <f t="shared" si="950"/>
        <v>0</v>
      </c>
      <c s="312">
        <f t="shared" si="950"/>
        <v>0</v>
      </c>
      <c s="31"/>
      <c s="32"/>
      <c s="32"/>
    </row>
    <row r="1957" spans="1:22" s="33" customFormat="1" ht="25.5" hidden="1">
      <c r="A1957" s="298" t="s">
        <v>470</v>
      </c>
      <c s="334">
        <v>811</v>
      </c>
      <c s="86" t="s">
        <v>419</v>
      </c>
      <c s="86" t="s">
        <v>435</v>
      </c>
      <c s="86" t="s">
        <v>741</v>
      </c>
      <c s="331" t="s">
        <v>471</v>
      </c>
      <c s="307"/>
      <c s="305"/>
      <c s="305">
        <f>G1957+H1957</f>
        <v>0</v>
      </c>
      <c s="351"/>
      <c s="345">
        <f>I1957+J1957</f>
        <v>0</v>
      </c>
      <c s="305"/>
      <c s="305">
        <f>K1957+L1957</f>
        <v>0</v>
      </c>
      <c s="305"/>
      <c s="306">
        <f>K1957+N1957</f>
        <v>0</v>
      </c>
      <c s="305"/>
      <c s="306">
        <f>M1957+P1957</f>
        <v>0</v>
      </c>
      <c s="305"/>
      <c s="306">
        <f>O1957+R1957</f>
        <v>0</v>
      </c>
      <c s="31"/>
      <c s="32"/>
      <c s="32"/>
    </row>
    <row r="1958" spans="1:22" s="33" customFormat="1" ht="25.5" hidden="1">
      <c r="A1958" s="298" t="s">
        <v>781</v>
      </c>
      <c s="334">
        <v>811</v>
      </c>
      <c s="86" t="s">
        <v>419</v>
      </c>
      <c s="86" t="s">
        <v>435</v>
      </c>
      <c s="86" t="s">
        <v>782</v>
      </c>
      <c s="331"/>
      <c s="307">
        <f t="shared" si="951" ref="G1958:S1958">G1959</f>
        <v>0</v>
      </c>
      <c s="305">
        <f t="shared" si="951"/>
        <v>0</v>
      </c>
      <c s="305">
        <f t="shared" si="951"/>
        <v>0</v>
      </c>
      <c s="351">
        <f t="shared" si="951"/>
        <v>0</v>
      </c>
      <c s="345">
        <f t="shared" si="951"/>
        <v>0</v>
      </c>
      <c s="305">
        <f t="shared" si="951"/>
        <v>0</v>
      </c>
      <c s="305">
        <f t="shared" si="951"/>
        <v>0</v>
      </c>
      <c s="305">
        <f t="shared" si="951"/>
        <v>0</v>
      </c>
      <c s="306">
        <f t="shared" si="951"/>
        <v>0</v>
      </c>
      <c s="305">
        <f t="shared" si="951"/>
        <v>0</v>
      </c>
      <c s="306">
        <f t="shared" si="951"/>
        <v>0</v>
      </c>
      <c s="305">
        <f t="shared" si="951"/>
        <v>0</v>
      </c>
      <c s="306">
        <f t="shared" si="951"/>
        <v>0</v>
      </c>
      <c s="31"/>
      <c s="32"/>
      <c s="32"/>
    </row>
    <row r="1959" spans="1:22" s="33" customFormat="1" ht="25.5" hidden="1">
      <c r="A1959" s="298" t="s">
        <v>783</v>
      </c>
      <c s="334">
        <v>811</v>
      </c>
      <c s="86" t="s">
        <v>419</v>
      </c>
      <c s="86" t="s">
        <v>435</v>
      </c>
      <c s="86" t="s">
        <v>784</v>
      </c>
      <c s="331"/>
      <c s="311">
        <f t="shared" si="952" ref="G1959:O1959">G1960+G1961</f>
        <v>0</v>
      </c>
      <c s="347">
        <f t="shared" si="952"/>
        <v>0</v>
      </c>
      <c s="347">
        <f t="shared" si="952"/>
        <v>0</v>
      </c>
      <c s="350">
        <f t="shared" si="952"/>
        <v>0</v>
      </c>
      <c s="349">
        <f t="shared" si="952"/>
        <v>0</v>
      </c>
      <c s="347">
        <f>L1960+L1961</f>
        <v>0</v>
      </c>
      <c s="347">
        <f>M1960+M1961</f>
        <v>0</v>
      </c>
      <c s="347">
        <f t="shared" si="952"/>
        <v>0</v>
      </c>
      <c s="312">
        <f t="shared" si="952"/>
        <v>0</v>
      </c>
      <c s="347">
        <f>P1960+P1961</f>
        <v>0</v>
      </c>
      <c s="312">
        <f>Q1960+Q1961</f>
        <v>0</v>
      </c>
      <c s="347">
        <f>R1960+R1961</f>
        <v>0</v>
      </c>
      <c s="312">
        <f>S1960+S1961</f>
        <v>0</v>
      </c>
      <c s="31"/>
      <c s="32"/>
      <c s="32"/>
    </row>
    <row r="1960" spans="1:22" s="33" customFormat="1" ht="25.5" hidden="1">
      <c r="A1960" s="298" t="s">
        <v>470</v>
      </c>
      <c s="334">
        <v>811</v>
      </c>
      <c s="86" t="s">
        <v>419</v>
      </c>
      <c s="86" t="s">
        <v>435</v>
      </c>
      <c s="86" t="s">
        <v>784</v>
      </c>
      <c s="331" t="s">
        <v>471</v>
      </c>
      <c s="307"/>
      <c s="305"/>
      <c s="305">
        <f>G1960+H1960</f>
        <v>0</v>
      </c>
      <c s="351"/>
      <c s="345">
        <f>I1960+J1960</f>
        <v>0</v>
      </c>
      <c s="305"/>
      <c s="305">
        <f>K1960+L1960</f>
        <v>0</v>
      </c>
      <c s="305"/>
      <c s="306">
        <f>K1960+N1960</f>
        <v>0</v>
      </c>
      <c s="305"/>
      <c s="306">
        <f>M1960+P1960</f>
        <v>0</v>
      </c>
      <c s="305"/>
      <c s="306">
        <f>O1960+R1960</f>
        <v>0</v>
      </c>
      <c s="31"/>
      <c s="32"/>
      <c s="32"/>
    </row>
    <row r="1961" spans="1:22" s="33" customFormat="1" ht="38.25" hidden="1">
      <c r="A1961" s="298" t="s">
        <v>79</v>
      </c>
      <c s="334">
        <v>811</v>
      </c>
      <c s="86" t="s">
        <v>419</v>
      </c>
      <c s="86" t="s">
        <v>435</v>
      </c>
      <c s="86" t="s">
        <v>80</v>
      </c>
      <c s="331"/>
      <c s="311">
        <f t="shared" si="953" ref="G1961:S1961">G1962</f>
        <v>0</v>
      </c>
      <c s="347">
        <f t="shared" si="953"/>
        <v>0</v>
      </c>
      <c s="347">
        <f t="shared" si="953"/>
        <v>0</v>
      </c>
      <c s="350">
        <f t="shared" si="953"/>
        <v>0</v>
      </c>
      <c s="349">
        <f t="shared" si="953"/>
        <v>0</v>
      </c>
      <c s="347">
        <f t="shared" si="953"/>
        <v>0</v>
      </c>
      <c s="347">
        <f t="shared" si="953"/>
        <v>0</v>
      </c>
      <c s="347">
        <f t="shared" si="953"/>
        <v>0</v>
      </c>
      <c s="312">
        <f t="shared" si="953"/>
        <v>0</v>
      </c>
      <c s="347">
        <f t="shared" si="953"/>
        <v>0</v>
      </c>
      <c s="312">
        <f t="shared" si="953"/>
        <v>0</v>
      </c>
      <c s="347">
        <f t="shared" si="953"/>
        <v>0</v>
      </c>
      <c s="312">
        <f t="shared" si="953"/>
        <v>0</v>
      </c>
      <c s="31"/>
      <c s="32"/>
      <c s="32"/>
    </row>
    <row r="1962" spans="1:22" s="33" customFormat="1" ht="25.5" hidden="1">
      <c r="A1962" s="298" t="s">
        <v>470</v>
      </c>
      <c s="334">
        <v>811</v>
      </c>
      <c s="86" t="s">
        <v>419</v>
      </c>
      <c s="86" t="s">
        <v>435</v>
      </c>
      <c s="86" t="s">
        <v>80</v>
      </c>
      <c s="331" t="s">
        <v>471</v>
      </c>
      <c s="307"/>
      <c s="305"/>
      <c s="305">
        <f>G1962+H1962</f>
        <v>0</v>
      </c>
      <c s="351"/>
      <c s="345">
        <f>I1962+J1962</f>
        <v>0</v>
      </c>
      <c s="305"/>
      <c s="305">
        <f>K1962+L1962</f>
        <v>0</v>
      </c>
      <c s="305"/>
      <c s="306">
        <f>K1962+N1962</f>
        <v>0</v>
      </c>
      <c s="305"/>
      <c s="306">
        <f>M1962+P1962</f>
        <v>0</v>
      </c>
      <c s="305"/>
      <c s="306">
        <f>O1962+R1962</f>
        <v>0</v>
      </c>
      <c s="31"/>
      <c s="32"/>
      <c s="32"/>
    </row>
    <row r="1963" spans="1:22" s="33" customFormat="1" ht="12.75" hidden="1">
      <c r="A1963" s="332" t="s">
        <v>436</v>
      </c>
      <c s="336">
        <v>811</v>
      </c>
      <c s="329" t="s">
        <v>419</v>
      </c>
      <c s="329">
        <v>10</v>
      </c>
      <c s="329"/>
      <c s="333"/>
      <c s="310">
        <f t="shared" si="954" ref="G1963:O1963">G1964+G1970+G1973</f>
        <v>0</v>
      </c>
      <c s="356">
        <f t="shared" si="954"/>
        <v>0</v>
      </c>
      <c s="356">
        <f t="shared" si="954"/>
        <v>0</v>
      </c>
      <c s="357">
        <f t="shared" si="954"/>
        <v>0</v>
      </c>
      <c s="343">
        <f t="shared" si="954"/>
        <v>0</v>
      </c>
      <c s="356">
        <f>L1964+L1970+L1973</f>
        <v>0</v>
      </c>
      <c s="356">
        <f>M1964+M1970+M1973</f>
        <v>0</v>
      </c>
      <c s="356">
        <f t="shared" si="954"/>
        <v>0</v>
      </c>
      <c s="308">
        <f t="shared" si="954"/>
        <v>0</v>
      </c>
      <c s="356">
        <f>P1964+P1970+P1973</f>
        <v>0</v>
      </c>
      <c s="308">
        <f>Q1964+Q1970+Q1973</f>
        <v>0</v>
      </c>
      <c s="356">
        <f>R1964+R1970+R1973</f>
        <v>0</v>
      </c>
      <c s="308">
        <f>S1964+S1970+S1973</f>
        <v>0</v>
      </c>
      <c s="31"/>
      <c s="32"/>
      <c s="32"/>
    </row>
    <row r="1964" spans="1:22" s="33" customFormat="1" ht="12.75" hidden="1">
      <c r="A1964" s="298" t="s">
        <v>466</v>
      </c>
      <c s="334">
        <v>811</v>
      </c>
      <c s="86" t="s">
        <v>419</v>
      </c>
      <c s="86">
        <v>10</v>
      </c>
      <c s="86" t="s">
        <v>467</v>
      </c>
      <c s="331"/>
      <c s="307">
        <f t="shared" si="955" ref="G1964:O1964">G1965+G1967</f>
        <v>0</v>
      </c>
      <c s="305">
        <f t="shared" si="955"/>
        <v>0</v>
      </c>
      <c s="305">
        <f t="shared" si="955"/>
        <v>0</v>
      </c>
      <c s="351">
        <f t="shared" si="955"/>
        <v>0</v>
      </c>
      <c s="345">
        <f t="shared" si="955"/>
        <v>0</v>
      </c>
      <c s="305">
        <f>L1965+L1967</f>
        <v>0</v>
      </c>
      <c s="305">
        <f>M1965+M1967</f>
        <v>0</v>
      </c>
      <c s="305">
        <f t="shared" si="955"/>
        <v>0</v>
      </c>
      <c s="306">
        <f t="shared" si="955"/>
        <v>0</v>
      </c>
      <c s="305">
        <f>P1965+P1967</f>
        <v>0</v>
      </c>
      <c s="306">
        <f>Q1965+Q1967</f>
        <v>0</v>
      </c>
      <c s="305">
        <f>R1965+R1967</f>
        <v>0</v>
      </c>
      <c s="306">
        <f>S1965+S1967</f>
        <v>0</v>
      </c>
      <c s="31"/>
      <c s="32"/>
      <c s="32"/>
    </row>
    <row r="1965" spans="1:22" s="33" customFormat="1" ht="25.5" hidden="1">
      <c r="A1965" s="298" t="s">
        <v>81</v>
      </c>
      <c s="334">
        <v>811</v>
      </c>
      <c s="86" t="s">
        <v>419</v>
      </c>
      <c s="86">
        <v>10</v>
      </c>
      <c s="86" t="s">
        <v>473</v>
      </c>
      <c s="331"/>
      <c s="307">
        <f t="shared" si="956" ref="G1965:S1965">G1966</f>
        <v>0</v>
      </c>
      <c s="305">
        <f t="shared" si="956"/>
        <v>0</v>
      </c>
      <c s="305">
        <f t="shared" si="956"/>
        <v>0</v>
      </c>
      <c s="351">
        <f t="shared" si="956"/>
        <v>0</v>
      </c>
      <c s="345">
        <f t="shared" si="956"/>
        <v>0</v>
      </c>
      <c s="305">
        <f t="shared" si="956"/>
        <v>0</v>
      </c>
      <c s="305">
        <f t="shared" si="956"/>
        <v>0</v>
      </c>
      <c s="305">
        <f t="shared" si="956"/>
        <v>0</v>
      </c>
      <c s="306">
        <f t="shared" si="956"/>
        <v>0</v>
      </c>
      <c s="305">
        <f t="shared" si="956"/>
        <v>0</v>
      </c>
      <c s="306">
        <f t="shared" si="956"/>
        <v>0</v>
      </c>
      <c s="305">
        <f t="shared" si="956"/>
        <v>0</v>
      </c>
      <c s="306">
        <f t="shared" si="956"/>
        <v>0</v>
      </c>
      <c s="31"/>
      <c s="32"/>
      <c s="32"/>
    </row>
    <row r="1966" spans="1:22" s="33" customFormat="1" ht="25.5" hidden="1">
      <c r="A1966" s="298" t="s">
        <v>470</v>
      </c>
      <c s="334">
        <v>811</v>
      </c>
      <c s="86" t="s">
        <v>419</v>
      </c>
      <c s="86">
        <v>10</v>
      </c>
      <c s="86" t="s">
        <v>473</v>
      </c>
      <c s="331" t="s">
        <v>471</v>
      </c>
      <c s="307"/>
      <c s="305"/>
      <c s="305">
        <f>G1966+H1966</f>
        <v>0</v>
      </c>
      <c s="351"/>
      <c s="345">
        <f>I1966+J1966</f>
        <v>0</v>
      </c>
      <c s="305"/>
      <c s="305">
        <f>K1966+L1966</f>
        <v>0</v>
      </c>
      <c s="305"/>
      <c s="306">
        <f>K1966+N1966</f>
        <v>0</v>
      </c>
      <c s="305"/>
      <c s="306">
        <f>M1966+P1966</f>
        <v>0</v>
      </c>
      <c s="305"/>
      <c s="306">
        <f>O1966+R1966</f>
        <v>0</v>
      </c>
      <c s="31"/>
      <c s="32"/>
      <c s="32"/>
    </row>
    <row r="1967" spans="1:22" s="33" customFormat="1" ht="12.75" hidden="1">
      <c r="A1967" s="298" t="s">
        <v>742</v>
      </c>
      <c s="334">
        <v>811</v>
      </c>
      <c s="86" t="s">
        <v>419</v>
      </c>
      <c s="86">
        <v>10</v>
      </c>
      <c s="86" t="s">
        <v>743</v>
      </c>
      <c s="331"/>
      <c s="307">
        <f t="shared" si="957" ref="G1967:S1968">G1968</f>
        <v>0</v>
      </c>
      <c s="305">
        <f t="shared" si="957"/>
        <v>0</v>
      </c>
      <c s="305">
        <f t="shared" si="957"/>
        <v>0</v>
      </c>
      <c s="351">
        <f t="shared" si="957"/>
        <v>0</v>
      </c>
      <c s="345">
        <f t="shared" si="957"/>
        <v>0</v>
      </c>
      <c s="305">
        <f t="shared" si="957"/>
        <v>0</v>
      </c>
      <c s="305">
        <f t="shared" si="957"/>
        <v>0</v>
      </c>
      <c s="305">
        <f t="shared" si="957"/>
        <v>0</v>
      </c>
      <c s="306">
        <f t="shared" si="957"/>
        <v>0</v>
      </c>
      <c s="305">
        <f t="shared" si="957"/>
        <v>0</v>
      </c>
      <c s="306">
        <f t="shared" si="957"/>
        <v>0</v>
      </c>
      <c s="305">
        <f t="shared" si="957"/>
        <v>0</v>
      </c>
      <c s="306">
        <f t="shared" si="957"/>
        <v>0</v>
      </c>
      <c s="31"/>
      <c s="32"/>
      <c s="32"/>
    </row>
    <row r="1968" spans="1:22" s="33" customFormat="1" ht="12.75" hidden="1">
      <c r="A1968" s="298" t="s">
        <v>746</v>
      </c>
      <c s="334">
        <v>811</v>
      </c>
      <c s="86" t="s">
        <v>419</v>
      </c>
      <c s="86">
        <v>10</v>
      </c>
      <c s="86" t="s">
        <v>747</v>
      </c>
      <c s="331"/>
      <c s="307">
        <f t="shared" si="957"/>
        <v>0</v>
      </c>
      <c s="305">
        <f t="shared" si="957"/>
        <v>0</v>
      </c>
      <c s="305">
        <f t="shared" si="957"/>
        <v>0</v>
      </c>
      <c s="351">
        <f t="shared" si="957"/>
        <v>0</v>
      </c>
      <c s="345">
        <f t="shared" si="957"/>
        <v>0</v>
      </c>
      <c s="305">
        <f t="shared" si="957"/>
        <v>0</v>
      </c>
      <c s="305">
        <f t="shared" si="957"/>
        <v>0</v>
      </c>
      <c s="305">
        <f t="shared" si="957"/>
        <v>0</v>
      </c>
      <c s="306">
        <f t="shared" si="957"/>
        <v>0</v>
      </c>
      <c s="305">
        <f t="shared" si="957"/>
        <v>0</v>
      </c>
      <c s="306">
        <f t="shared" si="957"/>
        <v>0</v>
      </c>
      <c s="305">
        <f t="shared" si="957"/>
        <v>0</v>
      </c>
      <c s="306">
        <f t="shared" si="957"/>
        <v>0</v>
      </c>
      <c s="31"/>
      <c s="32"/>
      <c s="32"/>
    </row>
    <row r="1969" spans="1:22" s="33" customFormat="1" ht="25.5" hidden="1">
      <c r="A1969" s="298" t="s">
        <v>470</v>
      </c>
      <c s="334">
        <v>811</v>
      </c>
      <c s="86" t="s">
        <v>419</v>
      </c>
      <c s="86">
        <v>10</v>
      </c>
      <c s="86" t="s">
        <v>747</v>
      </c>
      <c s="331" t="s">
        <v>471</v>
      </c>
      <c s="307"/>
      <c s="305"/>
      <c s="305">
        <f>G1969+H1969</f>
        <v>0</v>
      </c>
      <c s="351"/>
      <c s="345">
        <f>I1969+J1969</f>
        <v>0</v>
      </c>
      <c s="305"/>
      <c s="305">
        <f>K1969+L1969</f>
        <v>0</v>
      </c>
      <c s="305"/>
      <c s="306">
        <f>K1969+N1969</f>
        <v>0</v>
      </c>
      <c s="305"/>
      <c s="306">
        <f>M1969+P1969</f>
        <v>0</v>
      </c>
      <c s="305"/>
      <c s="306">
        <f>O1969+R1969</f>
        <v>0</v>
      </c>
      <c s="31"/>
      <c s="32"/>
      <c s="32"/>
    </row>
    <row r="1970" spans="1:22" s="33" customFormat="1" ht="25.5" hidden="1">
      <c r="A1970" s="298" t="s">
        <v>82</v>
      </c>
      <c s="334">
        <v>811</v>
      </c>
      <c s="86" t="s">
        <v>419</v>
      </c>
      <c s="86">
        <v>10</v>
      </c>
      <c s="86" t="s">
        <v>83</v>
      </c>
      <c s="331"/>
      <c s="307">
        <f t="shared" si="958" ref="G1970:S1971">G1971</f>
        <v>0</v>
      </c>
      <c s="305">
        <f t="shared" si="958"/>
        <v>0</v>
      </c>
      <c s="305">
        <f t="shared" si="958"/>
        <v>0</v>
      </c>
      <c s="351">
        <f t="shared" si="958"/>
        <v>0</v>
      </c>
      <c s="345">
        <f t="shared" si="958"/>
        <v>0</v>
      </c>
      <c s="305">
        <f t="shared" si="958"/>
        <v>0</v>
      </c>
      <c s="305">
        <f t="shared" si="958"/>
        <v>0</v>
      </c>
      <c s="305">
        <f t="shared" si="958"/>
        <v>0</v>
      </c>
      <c s="306">
        <f t="shared" si="958"/>
        <v>0</v>
      </c>
      <c s="305">
        <f t="shared" si="958"/>
        <v>0</v>
      </c>
      <c s="306">
        <f t="shared" si="958"/>
        <v>0</v>
      </c>
      <c s="305">
        <f t="shared" si="958"/>
        <v>0</v>
      </c>
      <c s="306">
        <f t="shared" si="958"/>
        <v>0</v>
      </c>
      <c s="31"/>
      <c s="32"/>
      <c s="32"/>
    </row>
    <row r="1971" spans="1:22" s="33" customFormat="1" ht="12.75" hidden="1">
      <c r="A1971" s="298" t="s">
        <v>849</v>
      </c>
      <c s="334">
        <v>811</v>
      </c>
      <c s="86" t="s">
        <v>419</v>
      </c>
      <c s="86">
        <v>10</v>
      </c>
      <c s="86" t="s">
        <v>84</v>
      </c>
      <c s="331"/>
      <c s="307">
        <f t="shared" si="958"/>
        <v>0</v>
      </c>
      <c s="305">
        <f t="shared" si="958"/>
        <v>0</v>
      </c>
      <c s="305">
        <f t="shared" si="958"/>
        <v>0</v>
      </c>
      <c s="351">
        <f t="shared" si="958"/>
        <v>0</v>
      </c>
      <c s="345">
        <f t="shared" si="958"/>
        <v>0</v>
      </c>
      <c s="305">
        <f t="shared" si="958"/>
        <v>0</v>
      </c>
      <c s="305">
        <f t="shared" si="958"/>
        <v>0</v>
      </c>
      <c s="305">
        <f t="shared" si="958"/>
        <v>0</v>
      </c>
      <c s="306">
        <f t="shared" si="958"/>
        <v>0</v>
      </c>
      <c s="305">
        <f t="shared" si="958"/>
        <v>0</v>
      </c>
      <c s="306">
        <f t="shared" si="958"/>
        <v>0</v>
      </c>
      <c s="305">
        <f t="shared" si="958"/>
        <v>0</v>
      </c>
      <c s="306">
        <f t="shared" si="958"/>
        <v>0</v>
      </c>
      <c s="31"/>
      <c s="32"/>
      <c s="32"/>
    </row>
    <row r="1972" spans="1:22" s="33" customFormat="1" ht="12.75" hidden="1">
      <c r="A1972" s="298" t="s">
        <v>851</v>
      </c>
      <c s="334">
        <v>811</v>
      </c>
      <c s="86" t="s">
        <v>419</v>
      </c>
      <c s="86">
        <v>10</v>
      </c>
      <c s="86" t="s">
        <v>84</v>
      </c>
      <c s="331" t="s">
        <v>852</v>
      </c>
      <c s="307"/>
      <c s="305"/>
      <c s="305">
        <f>G1972+H1972</f>
        <v>0</v>
      </c>
      <c s="351"/>
      <c s="345">
        <f>I1972+J1972</f>
        <v>0</v>
      </c>
      <c s="305"/>
      <c s="305">
        <f>K1972+L1972</f>
        <v>0</v>
      </c>
      <c s="305"/>
      <c s="306">
        <f>K1972+N1972</f>
        <v>0</v>
      </c>
      <c s="305"/>
      <c s="306">
        <f>M1972+P1972</f>
        <v>0</v>
      </c>
      <c s="305"/>
      <c s="306">
        <f>O1972+R1972</f>
        <v>0</v>
      </c>
      <c s="31"/>
      <c s="32"/>
      <c s="32"/>
    </row>
    <row r="1973" spans="1:22" s="33" customFormat="1" ht="12.75" hidden="1">
      <c r="A1973" s="298" t="s">
        <v>616</v>
      </c>
      <c s="334">
        <v>811</v>
      </c>
      <c s="86" t="s">
        <v>419</v>
      </c>
      <c s="86">
        <v>10</v>
      </c>
      <c s="86" t="s">
        <v>617</v>
      </c>
      <c s="331"/>
      <c s="307"/>
      <c s="305"/>
      <c s="305">
        <f>G1973+H1973</f>
        <v>0</v>
      </c>
      <c s="351"/>
      <c s="345">
        <f>I1973+J1973</f>
        <v>0</v>
      </c>
      <c s="305"/>
      <c s="305">
        <f>K1973+L1973</f>
        <v>0</v>
      </c>
      <c s="305"/>
      <c s="306">
        <f>K1973+N1973</f>
        <v>0</v>
      </c>
      <c s="305"/>
      <c s="306">
        <f>M1973+P1973</f>
        <v>0</v>
      </c>
      <c s="305"/>
      <c s="306">
        <f>O1973+R1973</f>
        <v>0</v>
      </c>
      <c s="31"/>
      <c s="32"/>
      <c s="32"/>
    </row>
    <row r="1974" spans="1:22" s="33" customFormat="1" ht="25.5" hidden="1">
      <c r="A1974" s="332" t="s">
        <v>85</v>
      </c>
      <c s="336">
        <v>811</v>
      </c>
      <c s="329" t="s">
        <v>419</v>
      </c>
      <c s="329" t="s">
        <v>433</v>
      </c>
      <c s="86"/>
      <c s="331"/>
      <c s="310">
        <f t="shared" si="959" ref="G1974:S1975">G1975</f>
        <v>0</v>
      </c>
      <c s="356">
        <f t="shared" si="959"/>
        <v>0</v>
      </c>
      <c s="356">
        <f t="shared" si="959"/>
        <v>0</v>
      </c>
      <c s="357">
        <f t="shared" si="959"/>
        <v>0</v>
      </c>
      <c s="343">
        <f t="shared" si="959"/>
        <v>0</v>
      </c>
      <c s="356">
        <f t="shared" si="959"/>
        <v>0</v>
      </c>
      <c s="356">
        <f t="shared" si="959"/>
        <v>0</v>
      </c>
      <c s="356">
        <f t="shared" si="959"/>
        <v>0</v>
      </c>
      <c s="308">
        <f t="shared" si="959"/>
        <v>0</v>
      </c>
      <c s="356">
        <f t="shared" si="959"/>
        <v>0</v>
      </c>
      <c s="308">
        <f t="shared" si="959"/>
        <v>0</v>
      </c>
      <c s="356">
        <f t="shared" si="959"/>
        <v>0</v>
      </c>
      <c s="308">
        <f t="shared" si="959"/>
        <v>0</v>
      </c>
      <c s="31"/>
      <c s="32"/>
      <c s="32"/>
    </row>
    <row r="1975" spans="1:22" s="33" customFormat="1" ht="25.5" hidden="1">
      <c r="A1975" s="298" t="s">
        <v>82</v>
      </c>
      <c s="334">
        <v>811</v>
      </c>
      <c s="86" t="s">
        <v>419</v>
      </c>
      <c s="86" t="s">
        <v>433</v>
      </c>
      <c s="86" t="s">
        <v>83</v>
      </c>
      <c s="331"/>
      <c s="307">
        <f t="shared" si="959"/>
        <v>0</v>
      </c>
      <c s="305">
        <f t="shared" si="959"/>
        <v>0</v>
      </c>
      <c s="305">
        <f t="shared" si="959"/>
        <v>0</v>
      </c>
      <c s="351">
        <f t="shared" si="959"/>
        <v>0</v>
      </c>
      <c s="345">
        <f t="shared" si="959"/>
        <v>0</v>
      </c>
      <c s="305">
        <f t="shared" si="959"/>
        <v>0</v>
      </c>
      <c s="305">
        <f t="shared" si="959"/>
        <v>0</v>
      </c>
      <c s="305">
        <f t="shared" si="959"/>
        <v>0</v>
      </c>
      <c s="306">
        <f t="shared" si="959"/>
        <v>0</v>
      </c>
      <c s="305">
        <f t="shared" si="959"/>
        <v>0</v>
      </c>
      <c s="306">
        <f t="shared" si="959"/>
        <v>0</v>
      </c>
      <c s="305">
        <f t="shared" si="959"/>
        <v>0</v>
      </c>
      <c s="306">
        <f t="shared" si="959"/>
        <v>0</v>
      </c>
      <c s="31"/>
      <c s="32"/>
      <c s="32"/>
    </row>
    <row r="1976" spans="1:22" s="33" customFormat="1" ht="12.75" hidden="1">
      <c r="A1976" s="298" t="s">
        <v>849</v>
      </c>
      <c s="334">
        <v>811</v>
      </c>
      <c s="86" t="s">
        <v>419</v>
      </c>
      <c s="86" t="s">
        <v>433</v>
      </c>
      <c s="86" t="s">
        <v>84</v>
      </c>
      <c s="331"/>
      <c s="307">
        <f t="shared" si="960" ref="G1976:O1976">G1977+G1978</f>
        <v>0</v>
      </c>
      <c s="305">
        <f t="shared" si="960"/>
        <v>0</v>
      </c>
      <c s="305">
        <f t="shared" si="960"/>
        <v>0</v>
      </c>
      <c s="351">
        <f t="shared" si="960"/>
        <v>0</v>
      </c>
      <c s="345">
        <f t="shared" si="960"/>
        <v>0</v>
      </c>
      <c s="305">
        <f>L1977+L1978</f>
        <v>0</v>
      </c>
      <c s="305">
        <f>M1977+M1978</f>
        <v>0</v>
      </c>
      <c s="305">
        <f t="shared" si="960"/>
        <v>0</v>
      </c>
      <c s="306">
        <f t="shared" si="960"/>
        <v>0</v>
      </c>
      <c s="305">
        <f>P1977+P1978</f>
        <v>0</v>
      </c>
      <c s="306">
        <f>Q1977+Q1978</f>
        <v>0</v>
      </c>
      <c s="305">
        <f>R1977+R1978</f>
        <v>0</v>
      </c>
      <c s="306">
        <f>S1977+S1978</f>
        <v>0</v>
      </c>
      <c s="31"/>
      <c s="32"/>
      <c s="32"/>
    </row>
    <row r="1977" spans="1:22" s="33" customFormat="1" ht="12.75" hidden="1">
      <c r="A1977" s="298" t="s">
        <v>851</v>
      </c>
      <c s="334">
        <v>811</v>
      </c>
      <c s="86" t="s">
        <v>419</v>
      </c>
      <c s="86" t="s">
        <v>433</v>
      </c>
      <c s="86" t="s">
        <v>84</v>
      </c>
      <c s="331" t="s">
        <v>852</v>
      </c>
      <c s="307"/>
      <c s="305"/>
      <c s="305">
        <f>G1977+H1977</f>
        <v>0</v>
      </c>
      <c s="351"/>
      <c s="345">
        <f>I1977+J1977</f>
        <v>0</v>
      </c>
      <c s="305"/>
      <c s="305">
        <f>K1977+L1977</f>
        <v>0</v>
      </c>
      <c s="305"/>
      <c s="306">
        <f>K1977+N1977</f>
        <v>0</v>
      </c>
      <c s="305"/>
      <c s="306">
        <f>M1977+P1977</f>
        <v>0</v>
      </c>
      <c s="305"/>
      <c s="306">
        <f>O1977+R1977</f>
        <v>0</v>
      </c>
      <c s="31"/>
      <c s="32"/>
      <c s="32"/>
    </row>
    <row r="1978" spans="1:22" s="33" customFormat="1" ht="12.75" hidden="1">
      <c r="A1978" s="298" t="s">
        <v>853</v>
      </c>
      <c s="334">
        <v>811</v>
      </c>
      <c s="86" t="s">
        <v>419</v>
      </c>
      <c s="86" t="s">
        <v>433</v>
      </c>
      <c s="86" t="s">
        <v>84</v>
      </c>
      <c s="331" t="s">
        <v>854</v>
      </c>
      <c s="307"/>
      <c s="305"/>
      <c s="305">
        <f>G1978+H1978</f>
        <v>0</v>
      </c>
      <c s="351"/>
      <c s="345">
        <f>I1978+J1978</f>
        <v>0</v>
      </c>
      <c s="305"/>
      <c s="305">
        <f>K1978+L1978</f>
        <v>0</v>
      </c>
      <c s="305"/>
      <c s="306">
        <f>K1978+N1978</f>
        <v>0</v>
      </c>
      <c s="305"/>
      <c s="306">
        <f>M1978+P1978</f>
        <v>0</v>
      </c>
      <c s="305"/>
      <c s="306">
        <f>O1978+R1978</f>
        <v>0</v>
      </c>
      <c s="31"/>
      <c s="32"/>
      <c s="32"/>
    </row>
    <row r="1979" spans="1:22" s="33" customFormat="1" ht="25.5" hidden="1">
      <c r="A1979" s="332" t="s">
        <v>449</v>
      </c>
      <c s="336">
        <v>811</v>
      </c>
      <c s="329" t="s">
        <v>427</v>
      </c>
      <c s="329" t="s">
        <v>423</v>
      </c>
      <c s="329"/>
      <c s="333"/>
      <c s="310">
        <f t="shared" si="961" ref="G1979:S1980">G1980</f>
        <v>0</v>
      </c>
      <c s="356">
        <f t="shared" si="961"/>
        <v>0</v>
      </c>
      <c s="356">
        <f t="shared" si="961"/>
        <v>0</v>
      </c>
      <c s="357">
        <f t="shared" si="961"/>
        <v>0</v>
      </c>
      <c s="343">
        <f t="shared" si="961"/>
        <v>0</v>
      </c>
      <c s="356">
        <f t="shared" si="961"/>
        <v>0</v>
      </c>
      <c s="356">
        <f t="shared" si="961"/>
        <v>0</v>
      </c>
      <c s="356">
        <f t="shared" si="961"/>
        <v>0</v>
      </c>
      <c s="308">
        <f t="shared" si="961"/>
        <v>0</v>
      </c>
      <c s="356">
        <f t="shared" si="961"/>
        <v>0</v>
      </c>
      <c s="308">
        <f t="shared" si="961"/>
        <v>0</v>
      </c>
      <c s="356">
        <f t="shared" si="961"/>
        <v>0</v>
      </c>
      <c s="308">
        <f t="shared" si="961"/>
        <v>0</v>
      </c>
      <c s="31"/>
      <c s="32"/>
      <c s="32"/>
    </row>
    <row r="1980" spans="1:22" s="33" customFormat="1" ht="12.75" hidden="1">
      <c r="A1980" s="298" t="s">
        <v>910</v>
      </c>
      <c s="334">
        <v>811</v>
      </c>
      <c s="86" t="s">
        <v>427</v>
      </c>
      <c s="86" t="s">
        <v>423</v>
      </c>
      <c s="86" t="s">
        <v>911</v>
      </c>
      <c s="331"/>
      <c s="307">
        <f t="shared" si="961"/>
        <v>0</v>
      </c>
      <c s="305">
        <f t="shared" si="961"/>
        <v>0</v>
      </c>
      <c s="305">
        <f t="shared" si="961"/>
        <v>0</v>
      </c>
      <c s="351">
        <f t="shared" si="961"/>
        <v>0</v>
      </c>
      <c s="345">
        <f t="shared" si="961"/>
        <v>0</v>
      </c>
      <c s="305">
        <f t="shared" si="961"/>
        <v>0</v>
      </c>
      <c s="305">
        <f t="shared" si="961"/>
        <v>0</v>
      </c>
      <c s="305">
        <f t="shared" si="961"/>
        <v>0</v>
      </c>
      <c s="306">
        <f t="shared" si="961"/>
        <v>0</v>
      </c>
      <c s="305">
        <f t="shared" si="961"/>
        <v>0</v>
      </c>
      <c s="306">
        <f t="shared" si="961"/>
        <v>0</v>
      </c>
      <c s="305">
        <f t="shared" si="961"/>
        <v>0</v>
      </c>
      <c s="306">
        <f t="shared" si="961"/>
        <v>0</v>
      </c>
      <c s="31"/>
      <c s="32"/>
      <c s="32"/>
    </row>
    <row r="1981" spans="1:22" s="33" customFormat="1" ht="12.75" hidden="1">
      <c r="A1981" s="298" t="s">
        <v>912</v>
      </c>
      <c s="334">
        <v>811</v>
      </c>
      <c s="86" t="s">
        <v>427</v>
      </c>
      <c s="86" t="s">
        <v>423</v>
      </c>
      <c s="86" t="s">
        <v>913</v>
      </c>
      <c s="331"/>
      <c s="307">
        <f t="shared" si="962" ref="G1981:S1981">G1982</f>
        <v>0</v>
      </c>
      <c s="305">
        <f t="shared" si="962"/>
        <v>0</v>
      </c>
      <c s="305">
        <f t="shared" si="962"/>
        <v>0</v>
      </c>
      <c s="351">
        <f t="shared" si="962"/>
        <v>0</v>
      </c>
      <c s="345">
        <f t="shared" si="962"/>
        <v>0</v>
      </c>
      <c s="305">
        <f t="shared" si="962"/>
        <v>0</v>
      </c>
      <c s="305">
        <f t="shared" si="962"/>
        <v>0</v>
      </c>
      <c s="305">
        <f t="shared" si="962"/>
        <v>0</v>
      </c>
      <c s="306">
        <f t="shared" si="962"/>
        <v>0</v>
      </c>
      <c s="305">
        <f t="shared" si="962"/>
        <v>0</v>
      </c>
      <c s="306">
        <f t="shared" si="962"/>
        <v>0</v>
      </c>
      <c s="305">
        <f t="shared" si="962"/>
        <v>0</v>
      </c>
      <c s="306">
        <f t="shared" si="962"/>
        <v>0</v>
      </c>
      <c s="31"/>
      <c s="32"/>
      <c s="32"/>
    </row>
    <row r="1982" spans="1:22" s="33" customFormat="1" ht="12.75" hidden="1">
      <c r="A1982" s="298" t="s">
        <v>851</v>
      </c>
      <c s="334">
        <v>811</v>
      </c>
      <c s="86" t="s">
        <v>427</v>
      </c>
      <c s="86" t="s">
        <v>423</v>
      </c>
      <c s="86" t="s">
        <v>913</v>
      </c>
      <c s="331" t="s">
        <v>852</v>
      </c>
      <c s="307"/>
      <c s="305"/>
      <c s="305">
        <f>G1982+H1982</f>
        <v>0</v>
      </c>
      <c s="351"/>
      <c s="345">
        <f>I1982+J1982</f>
        <v>0</v>
      </c>
      <c s="305"/>
      <c s="305">
        <f>K1982+L1982</f>
        <v>0</v>
      </c>
      <c s="305"/>
      <c s="306">
        <f>K1982+N1982</f>
        <v>0</v>
      </c>
      <c s="305"/>
      <c s="306">
        <f>M1982+P1982</f>
        <v>0</v>
      </c>
      <c s="305"/>
      <c s="306">
        <f>O1982+R1982</f>
        <v>0</v>
      </c>
      <c s="31"/>
      <c s="32"/>
      <c s="32"/>
    </row>
    <row r="1983" spans="1:22" s="33" customFormat="1" ht="12.75" hidden="1">
      <c r="A1983" s="449" t="s">
        <v>86</v>
      </c>
      <c s="450"/>
      <c s="450"/>
      <c s="450"/>
      <c s="450"/>
      <c s="451"/>
      <c s="310">
        <f t="shared" si="963" ref="G1983:O1983">G1984+G1992</f>
        <v>0</v>
      </c>
      <c s="356">
        <f t="shared" si="963"/>
        <v>0</v>
      </c>
      <c s="356">
        <f t="shared" si="963"/>
        <v>0</v>
      </c>
      <c s="357">
        <f t="shared" si="963"/>
        <v>0</v>
      </c>
      <c s="343">
        <f t="shared" si="963"/>
        <v>0</v>
      </c>
      <c s="356">
        <f>L1984+L1992</f>
        <v>0</v>
      </c>
      <c s="356">
        <f>M1984+M1992</f>
        <v>0</v>
      </c>
      <c s="356">
        <f t="shared" si="963"/>
        <v>0</v>
      </c>
      <c s="308">
        <f t="shared" si="963"/>
        <v>0</v>
      </c>
      <c s="356">
        <f>P1984+P1992</f>
        <v>0</v>
      </c>
      <c s="308">
        <f>Q1984+Q1992</f>
        <v>0</v>
      </c>
      <c s="356">
        <f>R1984+R1992</f>
        <v>0</v>
      </c>
      <c s="308">
        <f>S1984+S1992</f>
        <v>0</v>
      </c>
      <c s="31"/>
      <c s="32"/>
      <c s="32"/>
    </row>
    <row r="1984" spans="1:22" s="33" customFormat="1" ht="12.75" hidden="1">
      <c r="A1984" s="332" t="s">
        <v>540</v>
      </c>
      <c s="329" t="s">
        <v>87</v>
      </c>
      <c s="329" t="s">
        <v>421</v>
      </c>
      <c s="329"/>
      <c s="329"/>
      <c s="333"/>
      <c s="307">
        <f t="shared" si="964" ref="G1984:S1984">G1985</f>
        <v>0</v>
      </c>
      <c s="305">
        <f t="shared" si="964"/>
        <v>0</v>
      </c>
      <c s="305">
        <f t="shared" si="964"/>
        <v>0</v>
      </c>
      <c s="351">
        <f t="shared" si="964"/>
        <v>0</v>
      </c>
      <c s="345">
        <f t="shared" si="964"/>
        <v>0</v>
      </c>
      <c s="305">
        <f t="shared" si="964"/>
        <v>0</v>
      </c>
      <c s="305">
        <f t="shared" si="964"/>
        <v>0</v>
      </c>
      <c s="305">
        <f t="shared" si="964"/>
        <v>0</v>
      </c>
      <c s="306">
        <f t="shared" si="964"/>
        <v>0</v>
      </c>
      <c s="305">
        <f t="shared" si="964"/>
        <v>0</v>
      </c>
      <c s="306">
        <f t="shared" si="964"/>
        <v>0</v>
      </c>
      <c s="305">
        <f t="shared" si="964"/>
        <v>0</v>
      </c>
      <c s="306">
        <f t="shared" si="964"/>
        <v>0</v>
      </c>
      <c s="31"/>
      <c s="32"/>
      <c s="32"/>
    </row>
    <row r="1985" spans="1:22" s="33" customFormat="1" ht="12.75" hidden="1">
      <c r="A1985" s="332" t="s">
        <v>438</v>
      </c>
      <c s="329" t="s">
        <v>87</v>
      </c>
      <c s="329" t="s">
        <v>421</v>
      </c>
      <c s="329" t="s">
        <v>414</v>
      </c>
      <c s="329"/>
      <c s="333"/>
      <c s="307">
        <f t="shared" si="965" ref="G1985:O1985">G1989+G1986</f>
        <v>0</v>
      </c>
      <c s="305">
        <f t="shared" si="965"/>
        <v>0</v>
      </c>
      <c s="305">
        <f t="shared" si="965"/>
        <v>0</v>
      </c>
      <c s="351">
        <f t="shared" si="965"/>
        <v>0</v>
      </c>
      <c s="345">
        <f t="shared" si="965"/>
        <v>0</v>
      </c>
      <c s="305">
        <f>L1989+L1986</f>
        <v>0</v>
      </c>
      <c s="305">
        <f>M1989+M1986</f>
        <v>0</v>
      </c>
      <c s="305">
        <f t="shared" si="965"/>
        <v>0</v>
      </c>
      <c s="306">
        <f t="shared" si="965"/>
        <v>0</v>
      </c>
      <c s="305">
        <f>P1989+P1986</f>
        <v>0</v>
      </c>
      <c s="306">
        <f>Q1989+Q1986</f>
        <v>0</v>
      </c>
      <c s="305">
        <f>R1989+R1986</f>
        <v>0</v>
      </c>
      <c s="306">
        <f>S1989+S1986</f>
        <v>0</v>
      </c>
      <c s="31"/>
      <c s="32"/>
      <c s="32"/>
    </row>
    <row r="1986" spans="1:22" s="33" customFormat="1" ht="38.25" hidden="1">
      <c r="A1986" s="298" t="s">
        <v>975</v>
      </c>
      <c s="86" t="s">
        <v>87</v>
      </c>
      <c s="86" t="s">
        <v>421</v>
      </c>
      <c s="86" t="s">
        <v>414</v>
      </c>
      <c s="330" t="s">
        <v>15</v>
      </c>
      <c s="333"/>
      <c s="307">
        <f t="shared" si="966" ref="G1986:S1987">G1987</f>
        <v>0</v>
      </c>
      <c s="305">
        <f t="shared" si="966"/>
        <v>0</v>
      </c>
      <c s="305">
        <f t="shared" si="966"/>
        <v>0</v>
      </c>
      <c s="351">
        <f t="shared" si="966"/>
        <v>0</v>
      </c>
      <c s="345">
        <f t="shared" si="966"/>
        <v>0</v>
      </c>
      <c s="305">
        <f t="shared" si="966"/>
        <v>0</v>
      </c>
      <c s="305">
        <f t="shared" si="966"/>
        <v>0</v>
      </c>
      <c s="305">
        <f t="shared" si="966"/>
        <v>0</v>
      </c>
      <c s="306">
        <f t="shared" si="966"/>
        <v>0</v>
      </c>
      <c s="305">
        <f t="shared" si="966"/>
        <v>0</v>
      </c>
      <c s="306">
        <f t="shared" si="966"/>
        <v>0</v>
      </c>
      <c s="305">
        <f t="shared" si="966"/>
        <v>0</v>
      </c>
      <c s="306">
        <f t="shared" si="966"/>
        <v>0</v>
      </c>
      <c s="31"/>
      <c s="32"/>
      <c s="32"/>
    </row>
    <row r="1987" spans="1:22" s="33" customFormat="1" ht="12.75" hidden="1">
      <c r="A1987" s="298" t="s">
        <v>16</v>
      </c>
      <c s="86" t="s">
        <v>87</v>
      </c>
      <c s="86" t="s">
        <v>421</v>
      </c>
      <c s="86" t="s">
        <v>414</v>
      </c>
      <c s="330" t="s">
        <v>17</v>
      </c>
      <c s="333"/>
      <c s="307">
        <f t="shared" si="966"/>
        <v>0</v>
      </c>
      <c s="305">
        <f t="shared" si="966"/>
        <v>0</v>
      </c>
      <c s="305">
        <f t="shared" si="966"/>
        <v>0</v>
      </c>
      <c s="351">
        <f t="shared" si="966"/>
        <v>0</v>
      </c>
      <c s="345">
        <f t="shared" si="966"/>
        <v>0</v>
      </c>
      <c s="305">
        <f t="shared" si="966"/>
        <v>0</v>
      </c>
      <c s="305">
        <f t="shared" si="966"/>
        <v>0</v>
      </c>
      <c s="305">
        <f t="shared" si="966"/>
        <v>0</v>
      </c>
      <c s="306">
        <f t="shared" si="966"/>
        <v>0</v>
      </c>
      <c s="305">
        <f t="shared" si="966"/>
        <v>0</v>
      </c>
      <c s="306">
        <f t="shared" si="966"/>
        <v>0</v>
      </c>
      <c s="305">
        <f t="shared" si="966"/>
        <v>0</v>
      </c>
      <c s="306">
        <f t="shared" si="966"/>
        <v>0</v>
      </c>
      <c s="31"/>
      <c s="32"/>
      <c s="32"/>
    </row>
    <row r="1988" spans="1:22" s="33" customFormat="1" ht="12.75" hidden="1">
      <c r="A1988" s="298" t="s">
        <v>590</v>
      </c>
      <c s="86" t="s">
        <v>87</v>
      </c>
      <c s="86" t="s">
        <v>421</v>
      </c>
      <c s="86" t="s">
        <v>414</v>
      </c>
      <c s="330" t="s">
        <v>17</v>
      </c>
      <c s="331" t="s">
        <v>591</v>
      </c>
      <c s="307"/>
      <c s="305"/>
      <c s="305">
        <f>G1988+H1988</f>
        <v>0</v>
      </c>
      <c s="351"/>
      <c s="345">
        <f>I1988+J1988</f>
        <v>0</v>
      </c>
      <c s="305"/>
      <c s="305">
        <f>K1988+L1988</f>
        <v>0</v>
      </c>
      <c s="305"/>
      <c s="306">
        <f>K1988+N1988</f>
        <v>0</v>
      </c>
      <c s="305"/>
      <c s="306">
        <f>M1988+P1988</f>
        <v>0</v>
      </c>
      <c s="305"/>
      <c s="306">
        <f>O1988+R1988</f>
        <v>0</v>
      </c>
      <c s="31"/>
      <c s="32"/>
      <c s="32"/>
    </row>
    <row r="1989" spans="1:22" s="33" customFormat="1" ht="12.75" hidden="1">
      <c r="A1989" s="298" t="s">
        <v>724</v>
      </c>
      <c s="86" t="s">
        <v>87</v>
      </c>
      <c s="86" t="s">
        <v>421</v>
      </c>
      <c s="86" t="s">
        <v>414</v>
      </c>
      <c s="86" t="s">
        <v>88</v>
      </c>
      <c s="331"/>
      <c s="307">
        <f t="shared" si="967" ref="G1989:S1990">G1990</f>
        <v>0</v>
      </c>
      <c s="305">
        <f t="shared" si="967"/>
        <v>0</v>
      </c>
      <c s="305">
        <f t="shared" si="967"/>
        <v>0</v>
      </c>
      <c s="351">
        <f t="shared" si="967"/>
        <v>0</v>
      </c>
      <c s="345">
        <f t="shared" si="967"/>
        <v>0</v>
      </c>
      <c s="305">
        <f t="shared" si="967"/>
        <v>0</v>
      </c>
      <c s="305">
        <f t="shared" si="967"/>
        <v>0</v>
      </c>
      <c s="305">
        <f t="shared" si="967"/>
        <v>0</v>
      </c>
      <c s="306">
        <f t="shared" si="967"/>
        <v>0</v>
      </c>
      <c s="305">
        <f t="shared" si="967"/>
        <v>0</v>
      </c>
      <c s="306">
        <f t="shared" si="967"/>
        <v>0</v>
      </c>
      <c s="305">
        <f t="shared" si="967"/>
        <v>0</v>
      </c>
      <c s="306">
        <f t="shared" si="967"/>
        <v>0</v>
      </c>
      <c s="31"/>
      <c s="32"/>
      <c s="32"/>
    </row>
    <row r="1990" spans="1:22" s="33" customFormat="1" ht="38.25" hidden="1">
      <c r="A1990" s="298" t="s">
        <v>89</v>
      </c>
      <c s="86" t="s">
        <v>87</v>
      </c>
      <c s="86" t="s">
        <v>421</v>
      </c>
      <c s="86" t="s">
        <v>414</v>
      </c>
      <c s="86" t="s">
        <v>90</v>
      </c>
      <c s="331"/>
      <c s="307">
        <f t="shared" si="967"/>
        <v>0</v>
      </c>
      <c s="305">
        <f t="shared" si="967"/>
        <v>0</v>
      </c>
      <c s="305">
        <f t="shared" si="967"/>
        <v>0</v>
      </c>
      <c s="351">
        <f t="shared" si="967"/>
        <v>0</v>
      </c>
      <c s="345">
        <f t="shared" si="967"/>
        <v>0</v>
      </c>
      <c s="305">
        <f t="shared" si="967"/>
        <v>0</v>
      </c>
      <c s="305">
        <f t="shared" si="967"/>
        <v>0</v>
      </c>
      <c s="305">
        <f t="shared" si="967"/>
        <v>0</v>
      </c>
      <c s="306">
        <f t="shared" si="967"/>
        <v>0</v>
      </c>
      <c s="305">
        <f t="shared" si="967"/>
        <v>0</v>
      </c>
      <c s="306">
        <f t="shared" si="967"/>
        <v>0</v>
      </c>
      <c s="305">
        <f t="shared" si="967"/>
        <v>0</v>
      </c>
      <c s="306">
        <f t="shared" si="967"/>
        <v>0</v>
      </c>
      <c s="31"/>
      <c s="32"/>
      <c s="32"/>
    </row>
    <row r="1991" spans="1:22" s="33" customFormat="1" ht="12.75" hidden="1">
      <c r="A1991" s="298" t="s">
        <v>851</v>
      </c>
      <c s="86" t="s">
        <v>87</v>
      </c>
      <c s="86" t="s">
        <v>421</v>
      </c>
      <c s="86" t="s">
        <v>414</v>
      </c>
      <c s="86" t="s">
        <v>90</v>
      </c>
      <c s="331" t="s">
        <v>852</v>
      </c>
      <c s="307"/>
      <c s="305"/>
      <c s="305">
        <f>G1991+H1991</f>
        <v>0</v>
      </c>
      <c s="351"/>
      <c s="345">
        <f>I1991+J1991</f>
        <v>0</v>
      </c>
      <c s="305"/>
      <c s="305">
        <f>K1991+L1991</f>
        <v>0</v>
      </c>
      <c s="305"/>
      <c s="306">
        <f>K1991+N1991</f>
        <v>0</v>
      </c>
      <c s="305"/>
      <c s="306">
        <f>M1991+P1991</f>
        <v>0</v>
      </c>
      <c s="305"/>
      <c s="306">
        <f>O1991+R1991</f>
        <v>0</v>
      </c>
      <c s="31"/>
      <c s="32"/>
      <c s="32"/>
    </row>
    <row r="1992" spans="1:22" s="33" customFormat="1" ht="12.75" hidden="1">
      <c r="A1992" s="332" t="s">
        <v>647</v>
      </c>
      <c s="329" t="s">
        <v>87</v>
      </c>
      <c s="329" t="s">
        <v>437</v>
      </c>
      <c s="329"/>
      <c s="86"/>
      <c s="331"/>
      <c s="307">
        <f t="shared" si="968" ref="G1992:S1995">G1993</f>
        <v>0</v>
      </c>
      <c s="305">
        <f t="shared" si="968"/>
        <v>0</v>
      </c>
      <c s="305">
        <f t="shared" si="968"/>
        <v>0</v>
      </c>
      <c s="351">
        <f t="shared" si="968"/>
        <v>0</v>
      </c>
      <c s="345">
        <f t="shared" si="968"/>
        <v>0</v>
      </c>
      <c s="305">
        <f t="shared" si="968"/>
        <v>0</v>
      </c>
      <c s="305">
        <f t="shared" si="968"/>
        <v>0</v>
      </c>
      <c s="305">
        <f t="shared" si="968"/>
        <v>0</v>
      </c>
      <c s="306">
        <f t="shared" si="968"/>
        <v>0</v>
      </c>
      <c s="305">
        <f t="shared" si="968"/>
        <v>0</v>
      </c>
      <c s="306">
        <f t="shared" si="968"/>
        <v>0</v>
      </c>
      <c s="305">
        <f t="shared" si="968"/>
        <v>0</v>
      </c>
      <c s="306">
        <f t="shared" si="968"/>
        <v>0</v>
      </c>
      <c s="31"/>
      <c s="32"/>
      <c s="32"/>
    </row>
    <row r="1993" spans="1:22" s="33" customFormat="1" ht="12.75" hidden="1">
      <c r="A1993" s="332" t="s">
        <v>813</v>
      </c>
      <c s="329" t="s">
        <v>87</v>
      </c>
      <c s="329" t="s">
        <v>437</v>
      </c>
      <c s="329" t="s">
        <v>419</v>
      </c>
      <c s="86"/>
      <c s="331"/>
      <c s="307">
        <f t="shared" si="968"/>
        <v>0</v>
      </c>
      <c s="305">
        <f t="shared" si="968"/>
        <v>0</v>
      </c>
      <c s="305">
        <f t="shared" si="968"/>
        <v>0</v>
      </c>
      <c s="351">
        <f t="shared" si="968"/>
        <v>0</v>
      </c>
      <c s="345">
        <f t="shared" si="968"/>
        <v>0</v>
      </c>
      <c s="305">
        <f t="shared" si="968"/>
        <v>0</v>
      </c>
      <c s="305">
        <f t="shared" si="968"/>
        <v>0</v>
      </c>
      <c s="305">
        <f t="shared" si="968"/>
        <v>0</v>
      </c>
      <c s="306">
        <f t="shared" si="968"/>
        <v>0</v>
      </c>
      <c s="305">
        <f t="shared" si="968"/>
        <v>0</v>
      </c>
      <c s="306">
        <f t="shared" si="968"/>
        <v>0</v>
      </c>
      <c s="305">
        <f t="shared" si="968"/>
        <v>0</v>
      </c>
      <c s="306">
        <f t="shared" si="968"/>
        <v>0</v>
      </c>
      <c s="31"/>
      <c s="32"/>
      <c s="32"/>
    </row>
    <row r="1994" spans="1:22" s="33" customFormat="1" ht="12.75" hidden="1">
      <c r="A1994" s="298" t="s">
        <v>724</v>
      </c>
      <c s="86" t="s">
        <v>87</v>
      </c>
      <c s="86" t="s">
        <v>437</v>
      </c>
      <c s="86" t="s">
        <v>419</v>
      </c>
      <c s="339" t="s">
        <v>88</v>
      </c>
      <c s="331"/>
      <c s="307">
        <f t="shared" si="968"/>
        <v>0</v>
      </c>
      <c s="305">
        <f t="shared" si="968"/>
        <v>0</v>
      </c>
      <c s="305">
        <f t="shared" si="968"/>
        <v>0</v>
      </c>
      <c s="351">
        <f t="shared" si="968"/>
        <v>0</v>
      </c>
      <c s="345">
        <f t="shared" si="968"/>
        <v>0</v>
      </c>
      <c s="305">
        <f t="shared" si="968"/>
        <v>0</v>
      </c>
      <c s="305">
        <f t="shared" si="968"/>
        <v>0</v>
      </c>
      <c s="305">
        <f t="shared" si="968"/>
        <v>0</v>
      </c>
      <c s="306">
        <f t="shared" si="968"/>
        <v>0</v>
      </c>
      <c s="305">
        <f t="shared" si="968"/>
        <v>0</v>
      </c>
      <c s="306">
        <f t="shared" si="968"/>
        <v>0</v>
      </c>
      <c s="305">
        <f t="shared" si="968"/>
        <v>0</v>
      </c>
      <c s="306">
        <f t="shared" si="968"/>
        <v>0</v>
      </c>
      <c s="31"/>
      <c s="32"/>
      <c s="32"/>
    </row>
    <row r="1995" spans="1:22" s="33" customFormat="1" ht="38.25" hidden="1">
      <c r="A1995" s="298" t="s">
        <v>91</v>
      </c>
      <c s="86" t="s">
        <v>87</v>
      </c>
      <c s="86" t="s">
        <v>437</v>
      </c>
      <c s="86" t="s">
        <v>419</v>
      </c>
      <c s="86" t="s">
        <v>90</v>
      </c>
      <c s="331"/>
      <c s="307">
        <f t="shared" si="968"/>
        <v>0</v>
      </c>
      <c s="305">
        <f t="shared" si="968"/>
        <v>0</v>
      </c>
      <c s="305">
        <f t="shared" si="968"/>
        <v>0</v>
      </c>
      <c s="351">
        <f t="shared" si="968"/>
        <v>0</v>
      </c>
      <c s="345">
        <f t="shared" si="968"/>
        <v>0</v>
      </c>
      <c s="305">
        <f t="shared" si="968"/>
        <v>0</v>
      </c>
      <c s="305">
        <f t="shared" si="968"/>
        <v>0</v>
      </c>
      <c s="305">
        <f t="shared" si="968"/>
        <v>0</v>
      </c>
      <c s="306">
        <f t="shared" si="968"/>
        <v>0</v>
      </c>
      <c s="305">
        <f t="shared" si="968"/>
        <v>0</v>
      </c>
      <c s="306">
        <f t="shared" si="968"/>
        <v>0</v>
      </c>
      <c s="305">
        <f t="shared" si="968"/>
        <v>0</v>
      </c>
      <c s="306">
        <f t="shared" si="968"/>
        <v>0</v>
      </c>
      <c s="31"/>
      <c s="32"/>
      <c s="32"/>
    </row>
    <row r="1996" spans="1:22" s="33" customFormat="1" ht="12.75" hidden="1">
      <c r="A1996" s="298" t="s">
        <v>652</v>
      </c>
      <c s="86" t="s">
        <v>87</v>
      </c>
      <c s="86" t="s">
        <v>437</v>
      </c>
      <c s="86" t="s">
        <v>419</v>
      </c>
      <c s="86" t="s">
        <v>90</v>
      </c>
      <c s="331" t="s">
        <v>653</v>
      </c>
      <c s="307"/>
      <c s="305"/>
      <c s="305">
        <f>G1996+H1996</f>
        <v>0</v>
      </c>
      <c s="351"/>
      <c s="345">
        <f>I1996+J1996</f>
        <v>0</v>
      </c>
      <c s="305"/>
      <c s="305">
        <f>K1996+L1996</f>
        <v>0</v>
      </c>
      <c s="305"/>
      <c s="306">
        <f>K1996+N1996</f>
        <v>0</v>
      </c>
      <c s="305"/>
      <c s="306">
        <f>M1996+P1996</f>
        <v>0</v>
      </c>
      <c s="305"/>
      <c s="306">
        <f>O1996+R1996</f>
        <v>0</v>
      </c>
      <c s="31"/>
      <c s="32"/>
      <c s="32"/>
    </row>
    <row r="1997" spans="1:22" s="33" customFormat="1" ht="12.75" hidden="1">
      <c r="A1997" s="449" t="s">
        <v>92</v>
      </c>
      <c s="450"/>
      <c s="450"/>
      <c s="450"/>
      <c s="450"/>
      <c s="451"/>
      <c s="310">
        <f t="shared" si="969" ref="G1997:O1997">G2005+G1998</f>
        <v>0</v>
      </c>
      <c s="356">
        <f t="shared" si="969"/>
        <v>0</v>
      </c>
      <c s="356">
        <f t="shared" si="969"/>
        <v>0</v>
      </c>
      <c s="357">
        <f t="shared" si="969"/>
        <v>0</v>
      </c>
      <c s="343">
        <f t="shared" si="969"/>
        <v>0</v>
      </c>
      <c s="356">
        <f>L2005+L1998</f>
        <v>0</v>
      </c>
      <c s="356">
        <f>M2005+M1998</f>
        <v>0</v>
      </c>
      <c s="356">
        <f t="shared" si="969"/>
        <v>0</v>
      </c>
      <c s="308">
        <f t="shared" si="969"/>
        <v>0</v>
      </c>
      <c s="356">
        <f>P2005+P1998</f>
        <v>0</v>
      </c>
      <c s="308">
        <f>Q2005+Q1998</f>
        <v>0</v>
      </c>
      <c s="356">
        <f>R2005+R1998</f>
        <v>0</v>
      </c>
      <c s="308">
        <f>S2005+S1998</f>
        <v>0</v>
      </c>
      <c s="31"/>
      <c s="32"/>
      <c s="32"/>
    </row>
    <row r="1998" spans="1:22" s="33" customFormat="1" ht="12.75" hidden="1">
      <c r="A1998" s="332" t="s">
        <v>540</v>
      </c>
      <c s="336">
        <v>813</v>
      </c>
      <c s="340" t="s">
        <v>421</v>
      </c>
      <c s="340"/>
      <c s="340"/>
      <c s="341"/>
      <c s="310">
        <f t="shared" si="970" ref="G1998:S1998">G1999</f>
        <v>0</v>
      </c>
      <c s="356">
        <f t="shared" si="970"/>
        <v>0</v>
      </c>
      <c s="356">
        <f t="shared" si="970"/>
        <v>0</v>
      </c>
      <c s="357">
        <f t="shared" si="970"/>
        <v>0</v>
      </c>
      <c s="343">
        <f t="shared" si="970"/>
        <v>0</v>
      </c>
      <c s="356">
        <f t="shared" si="970"/>
        <v>0</v>
      </c>
      <c s="356">
        <f t="shared" si="970"/>
        <v>0</v>
      </c>
      <c s="356">
        <f t="shared" si="970"/>
        <v>0</v>
      </c>
      <c s="308">
        <f t="shared" si="970"/>
        <v>0</v>
      </c>
      <c s="356">
        <f t="shared" si="970"/>
        <v>0</v>
      </c>
      <c s="308">
        <f t="shared" si="970"/>
        <v>0</v>
      </c>
      <c s="356">
        <f t="shared" si="970"/>
        <v>0</v>
      </c>
      <c s="308">
        <f t="shared" si="970"/>
        <v>0</v>
      </c>
      <c s="31"/>
      <c s="32"/>
      <c s="32"/>
    </row>
    <row r="1999" spans="1:22" s="33" customFormat="1" ht="12.75" hidden="1">
      <c r="A1999" s="332" t="s">
        <v>443</v>
      </c>
      <c s="336">
        <v>813</v>
      </c>
      <c s="340" t="s">
        <v>421</v>
      </c>
      <c s="340" t="s">
        <v>430</v>
      </c>
      <c s="340"/>
      <c s="341"/>
      <c s="310">
        <f t="shared" si="971" ref="G1999:O1999">G2004+G2000</f>
        <v>0</v>
      </c>
      <c s="356">
        <f t="shared" si="971"/>
        <v>0</v>
      </c>
      <c s="356">
        <f t="shared" si="971"/>
        <v>0</v>
      </c>
      <c s="357">
        <f t="shared" si="971"/>
        <v>0</v>
      </c>
      <c s="343">
        <f t="shared" si="971"/>
        <v>0</v>
      </c>
      <c s="356">
        <f>L2004+L2000</f>
        <v>0</v>
      </c>
      <c s="356">
        <f>M2004+M2000</f>
        <v>0</v>
      </c>
      <c s="356">
        <f t="shared" si="971"/>
        <v>0</v>
      </c>
      <c s="308">
        <f t="shared" si="971"/>
        <v>0</v>
      </c>
      <c s="356">
        <f>P2004+P2000</f>
        <v>0</v>
      </c>
      <c s="308">
        <f>Q2004+Q2000</f>
        <v>0</v>
      </c>
      <c s="356">
        <f>R2004+R2000</f>
        <v>0</v>
      </c>
      <c s="308">
        <f>S2004+S2000</f>
        <v>0</v>
      </c>
      <c s="31"/>
      <c s="32"/>
      <c s="32"/>
    </row>
    <row r="2000" spans="1:22" s="33" customFormat="1" ht="38.25" hidden="1">
      <c r="A2000" s="298" t="s">
        <v>14</v>
      </c>
      <c s="334">
        <v>813</v>
      </c>
      <c s="330" t="s">
        <v>421</v>
      </c>
      <c s="330" t="s">
        <v>430</v>
      </c>
      <c s="330" t="s">
        <v>15</v>
      </c>
      <c s="331"/>
      <c s="307">
        <f t="shared" si="972" ref="G2000:S2000">G2001</f>
        <v>0</v>
      </c>
      <c s="305">
        <f t="shared" si="972"/>
        <v>0</v>
      </c>
      <c s="305">
        <f t="shared" si="972"/>
        <v>0</v>
      </c>
      <c s="351">
        <f t="shared" si="972"/>
        <v>0</v>
      </c>
      <c s="345">
        <f t="shared" si="972"/>
        <v>0</v>
      </c>
      <c s="305">
        <f t="shared" si="972"/>
        <v>0</v>
      </c>
      <c s="305">
        <f t="shared" si="972"/>
        <v>0</v>
      </c>
      <c s="305">
        <f t="shared" si="972"/>
        <v>0</v>
      </c>
      <c s="306">
        <f t="shared" si="972"/>
        <v>0</v>
      </c>
      <c s="305">
        <f t="shared" si="972"/>
        <v>0</v>
      </c>
      <c s="306">
        <f t="shared" si="972"/>
        <v>0</v>
      </c>
      <c s="305">
        <f t="shared" si="972"/>
        <v>0</v>
      </c>
      <c s="306">
        <f t="shared" si="972"/>
        <v>0</v>
      </c>
      <c s="31"/>
      <c s="32"/>
      <c s="32"/>
    </row>
    <row r="2001" spans="1:22" s="33" customFormat="1" ht="12.75" hidden="1">
      <c r="A2001" s="298" t="s">
        <v>16</v>
      </c>
      <c s="334">
        <v>813</v>
      </c>
      <c s="330" t="s">
        <v>421</v>
      </c>
      <c s="330" t="s">
        <v>430</v>
      </c>
      <c s="330" t="s">
        <v>17</v>
      </c>
      <c s="331"/>
      <c s="307">
        <f t="shared" si="973" ref="G2001:O2001">G2002+G2003</f>
        <v>0</v>
      </c>
      <c s="305">
        <f t="shared" si="973"/>
        <v>0</v>
      </c>
      <c s="305">
        <f t="shared" si="973"/>
        <v>0</v>
      </c>
      <c s="351">
        <f t="shared" si="973"/>
        <v>0</v>
      </c>
      <c s="345">
        <f t="shared" si="973"/>
        <v>0</v>
      </c>
      <c s="305">
        <f>L2002+L2003</f>
        <v>0</v>
      </c>
      <c s="305">
        <f>M2002+M2003</f>
        <v>0</v>
      </c>
      <c s="305">
        <f t="shared" si="973"/>
        <v>0</v>
      </c>
      <c s="306">
        <f t="shared" si="973"/>
        <v>0</v>
      </c>
      <c s="305">
        <f>P2002+P2003</f>
        <v>0</v>
      </c>
      <c s="306">
        <f>Q2002+Q2003</f>
        <v>0</v>
      </c>
      <c s="305">
        <f>R2002+R2003</f>
        <v>0</v>
      </c>
      <c s="306">
        <f>S2002+S2003</f>
        <v>0</v>
      </c>
      <c s="31"/>
      <c s="32"/>
      <c s="32"/>
    </row>
    <row r="2002" spans="1:22" s="33" customFormat="1" ht="12.75" hidden="1">
      <c r="A2002" s="298" t="s">
        <v>590</v>
      </c>
      <c s="334">
        <v>813</v>
      </c>
      <c s="330" t="s">
        <v>421</v>
      </c>
      <c s="330" t="s">
        <v>430</v>
      </c>
      <c s="330" t="s">
        <v>17</v>
      </c>
      <c s="331" t="s">
        <v>591</v>
      </c>
      <c s="307"/>
      <c s="305"/>
      <c s="305">
        <f>G2002+H2002</f>
        <v>0</v>
      </c>
      <c s="351"/>
      <c s="345">
        <f>I2002+J2002</f>
        <v>0</v>
      </c>
      <c s="305"/>
      <c s="305">
        <f>K2002+L2002</f>
        <v>0</v>
      </c>
      <c s="305"/>
      <c s="306">
        <f>K2002+N2002</f>
        <v>0</v>
      </c>
      <c s="305"/>
      <c s="306">
        <f>M2002+P2002</f>
        <v>0</v>
      </c>
      <c s="305"/>
      <c s="306">
        <f>O2002+R2002</f>
        <v>0</v>
      </c>
      <c s="31"/>
      <c s="32"/>
      <c s="32"/>
    </row>
    <row r="2003" spans="1:22" s="33" customFormat="1" ht="12.75" hidden="1">
      <c r="A2003" s="298" t="s">
        <v>853</v>
      </c>
      <c s="334">
        <v>813</v>
      </c>
      <c s="330" t="s">
        <v>421</v>
      </c>
      <c s="330" t="s">
        <v>430</v>
      </c>
      <c s="330" t="s">
        <v>17</v>
      </c>
      <c s="331" t="s">
        <v>854</v>
      </c>
      <c s="307"/>
      <c s="305"/>
      <c s="305">
        <f>G2003+H2003</f>
        <v>0</v>
      </c>
      <c s="351"/>
      <c s="345">
        <f>I2003+J2003</f>
        <v>0</v>
      </c>
      <c s="305"/>
      <c s="305">
        <f>K2003+L2003</f>
        <v>0</v>
      </c>
      <c s="305"/>
      <c s="306">
        <f>K2003+N2003</f>
        <v>0</v>
      </c>
      <c s="305"/>
      <c s="306">
        <f>M2003+P2003</f>
        <v>0</v>
      </c>
      <c s="305"/>
      <c s="306">
        <f>O2003+R2003</f>
        <v>0</v>
      </c>
      <c s="31"/>
      <c s="32"/>
      <c s="32"/>
    </row>
    <row r="2004" spans="1:22" s="33" customFormat="1" ht="12.75" hidden="1">
      <c r="A2004" s="298" t="s">
        <v>616</v>
      </c>
      <c s="334">
        <v>813</v>
      </c>
      <c s="330" t="s">
        <v>421</v>
      </c>
      <c s="330" t="s">
        <v>430</v>
      </c>
      <c s="330" t="s">
        <v>617</v>
      </c>
      <c s="335"/>
      <c s="307"/>
      <c s="305"/>
      <c s="305">
        <f>G2004+H2004</f>
        <v>0</v>
      </c>
      <c s="351"/>
      <c s="345">
        <f>I2004+J2004</f>
        <v>0</v>
      </c>
      <c s="305"/>
      <c s="305">
        <f>K2004+L2004</f>
        <v>0</v>
      </c>
      <c s="305"/>
      <c s="306">
        <f>K2004+N2004</f>
        <v>0</v>
      </c>
      <c s="305"/>
      <c s="306">
        <f>M2004+P2004</f>
        <v>0</v>
      </c>
      <c s="305"/>
      <c s="306">
        <f>O2004+R2004</f>
        <v>0</v>
      </c>
      <c s="31"/>
      <c s="32"/>
      <c s="32"/>
    </row>
    <row r="2005" spans="1:22" s="33" customFormat="1" ht="12.75" hidden="1">
      <c r="A2005" s="332" t="s">
        <v>917</v>
      </c>
      <c s="336">
        <v>813</v>
      </c>
      <c s="329" t="s">
        <v>435</v>
      </c>
      <c s="329"/>
      <c s="329"/>
      <c s="333"/>
      <c s="307">
        <f t="shared" si="974" ref="G2005:S2005">G2006</f>
        <v>0</v>
      </c>
      <c s="305">
        <f t="shared" si="974"/>
        <v>0</v>
      </c>
      <c s="305">
        <f t="shared" si="974"/>
        <v>0</v>
      </c>
      <c s="351">
        <f t="shared" si="974"/>
        <v>0</v>
      </c>
      <c s="345">
        <f t="shared" si="974"/>
        <v>0</v>
      </c>
      <c s="305">
        <f t="shared" si="974"/>
        <v>0</v>
      </c>
      <c s="305">
        <f t="shared" si="974"/>
        <v>0</v>
      </c>
      <c s="305">
        <f t="shared" si="974"/>
        <v>0</v>
      </c>
      <c s="306">
        <f t="shared" si="974"/>
        <v>0</v>
      </c>
      <c s="305">
        <f t="shared" si="974"/>
        <v>0</v>
      </c>
      <c s="306">
        <f t="shared" si="974"/>
        <v>0</v>
      </c>
      <c s="305">
        <f t="shared" si="974"/>
        <v>0</v>
      </c>
      <c s="306">
        <f t="shared" si="974"/>
        <v>0</v>
      </c>
      <c s="31"/>
      <c s="32"/>
      <c s="32"/>
    </row>
    <row r="2006" spans="1:22" s="33" customFormat="1" ht="25.5" hidden="1">
      <c r="A2006" s="332" t="s">
        <v>810</v>
      </c>
      <c s="336">
        <v>813</v>
      </c>
      <c s="329" t="s">
        <v>435</v>
      </c>
      <c s="329">
        <v>10</v>
      </c>
      <c s="329"/>
      <c s="333"/>
      <c s="307">
        <f t="shared" si="975" ref="G2006:S2007">G2007</f>
        <v>0</v>
      </c>
      <c s="305">
        <f t="shared" si="975"/>
        <v>0</v>
      </c>
      <c s="305">
        <f t="shared" si="975"/>
        <v>0</v>
      </c>
      <c s="351">
        <f t="shared" si="975"/>
        <v>0</v>
      </c>
      <c s="345">
        <f t="shared" si="975"/>
        <v>0</v>
      </c>
      <c s="305">
        <f t="shared" si="975"/>
        <v>0</v>
      </c>
      <c s="305">
        <f t="shared" si="975"/>
        <v>0</v>
      </c>
      <c s="305">
        <f t="shared" si="975"/>
        <v>0</v>
      </c>
      <c s="306">
        <f t="shared" si="975"/>
        <v>0</v>
      </c>
      <c s="305">
        <f t="shared" si="975"/>
        <v>0</v>
      </c>
      <c s="306">
        <f t="shared" si="975"/>
        <v>0</v>
      </c>
      <c s="305">
        <f t="shared" si="975"/>
        <v>0</v>
      </c>
      <c s="306">
        <f t="shared" si="975"/>
        <v>0</v>
      </c>
      <c s="31"/>
      <c s="32"/>
      <c s="32"/>
    </row>
    <row r="2007" spans="1:22" s="33" customFormat="1" ht="38.25" hidden="1">
      <c r="A2007" s="298" t="s">
        <v>14</v>
      </c>
      <c s="334">
        <v>813</v>
      </c>
      <c s="86" t="s">
        <v>435</v>
      </c>
      <c s="86">
        <v>10</v>
      </c>
      <c s="330" t="s">
        <v>15</v>
      </c>
      <c s="331"/>
      <c s="307">
        <f t="shared" si="975"/>
        <v>0</v>
      </c>
      <c s="305">
        <f t="shared" si="975"/>
        <v>0</v>
      </c>
      <c s="305">
        <f t="shared" si="975"/>
        <v>0</v>
      </c>
      <c s="351">
        <f t="shared" si="975"/>
        <v>0</v>
      </c>
      <c s="345">
        <f t="shared" si="975"/>
        <v>0</v>
      </c>
      <c s="305">
        <f t="shared" si="975"/>
        <v>0</v>
      </c>
      <c s="305">
        <f t="shared" si="975"/>
        <v>0</v>
      </c>
      <c s="305">
        <f t="shared" si="975"/>
        <v>0</v>
      </c>
      <c s="306">
        <f t="shared" si="975"/>
        <v>0</v>
      </c>
      <c s="305">
        <f t="shared" si="975"/>
        <v>0</v>
      </c>
      <c s="306">
        <f t="shared" si="975"/>
        <v>0</v>
      </c>
      <c s="305">
        <f t="shared" si="975"/>
        <v>0</v>
      </c>
      <c s="306">
        <f t="shared" si="975"/>
        <v>0</v>
      </c>
      <c s="31"/>
      <c s="32"/>
      <c s="32"/>
    </row>
    <row r="2008" spans="1:22" s="33" customFormat="1" ht="12.75" hidden="1">
      <c r="A2008" s="298" t="s">
        <v>16</v>
      </c>
      <c s="334">
        <v>813</v>
      </c>
      <c s="86" t="s">
        <v>435</v>
      </c>
      <c s="86">
        <v>10</v>
      </c>
      <c s="330" t="s">
        <v>17</v>
      </c>
      <c s="331"/>
      <c s="307">
        <f t="shared" si="976" ref="G2008:O2008">G2009+G2010</f>
        <v>0</v>
      </c>
      <c s="305">
        <f t="shared" si="976"/>
        <v>0</v>
      </c>
      <c s="305">
        <f t="shared" si="976"/>
        <v>0</v>
      </c>
      <c s="351">
        <f t="shared" si="976"/>
        <v>0</v>
      </c>
      <c s="345">
        <f t="shared" si="976"/>
        <v>0</v>
      </c>
      <c s="305">
        <f>L2009+L2010</f>
        <v>0</v>
      </c>
      <c s="305">
        <f>M2009+M2010</f>
        <v>0</v>
      </c>
      <c s="305">
        <f t="shared" si="976"/>
        <v>0</v>
      </c>
      <c s="306">
        <f t="shared" si="976"/>
        <v>0</v>
      </c>
      <c s="305">
        <f>P2009+P2010</f>
        <v>0</v>
      </c>
      <c s="306">
        <f>Q2009+Q2010</f>
        <v>0</v>
      </c>
      <c s="305">
        <f>R2009+R2010</f>
        <v>0</v>
      </c>
      <c s="306">
        <f>S2009+S2010</f>
        <v>0</v>
      </c>
      <c s="31"/>
      <c s="32"/>
      <c s="32"/>
    </row>
    <row r="2009" spans="1:22" s="33" customFormat="1" ht="12.75" hidden="1">
      <c r="A2009" s="298" t="s">
        <v>590</v>
      </c>
      <c s="334">
        <v>813</v>
      </c>
      <c s="86" t="s">
        <v>435</v>
      </c>
      <c s="86">
        <v>10</v>
      </c>
      <c s="330" t="s">
        <v>17</v>
      </c>
      <c s="331" t="s">
        <v>591</v>
      </c>
      <c s="307"/>
      <c s="305"/>
      <c s="305">
        <f>G2009+H2009</f>
        <v>0</v>
      </c>
      <c s="351"/>
      <c s="345">
        <f>I2009+J2009</f>
        <v>0</v>
      </c>
      <c s="305"/>
      <c s="305">
        <f>K2009+L2009</f>
        <v>0</v>
      </c>
      <c s="305"/>
      <c s="306">
        <f>K2009+N2009</f>
        <v>0</v>
      </c>
      <c s="305"/>
      <c s="306">
        <f>M2009+P2009</f>
        <v>0</v>
      </c>
      <c s="305"/>
      <c s="306">
        <f>O2009+R2009</f>
        <v>0</v>
      </c>
      <c s="31"/>
      <c s="32"/>
      <c s="32"/>
    </row>
    <row r="2010" spans="1:22" s="33" customFormat="1" ht="12.75" hidden="1">
      <c r="A2010" s="298" t="s">
        <v>853</v>
      </c>
      <c s="334">
        <v>813</v>
      </c>
      <c s="86" t="s">
        <v>435</v>
      </c>
      <c s="86">
        <v>10</v>
      </c>
      <c s="330" t="s">
        <v>17</v>
      </c>
      <c s="331" t="s">
        <v>854</v>
      </c>
      <c s="307"/>
      <c s="305"/>
      <c s="305">
        <f>G2010+H2010</f>
        <v>0</v>
      </c>
      <c s="351"/>
      <c s="345">
        <f>I2010+J2010</f>
        <v>0</v>
      </c>
      <c s="305"/>
      <c s="305">
        <f>K2010+L2010</f>
        <v>0</v>
      </c>
      <c s="305"/>
      <c s="306">
        <f>K2010+N2010</f>
        <v>0</v>
      </c>
      <c s="305"/>
      <c s="306">
        <f>M2010+P2010</f>
        <v>0</v>
      </c>
      <c s="305"/>
      <c s="306">
        <f>O2010+R2010</f>
        <v>0</v>
      </c>
      <c s="31"/>
      <c s="32"/>
      <c s="32"/>
    </row>
    <row r="2011" spans="1:22" s="33" customFormat="1" ht="12.75" hidden="1">
      <c r="A2011" s="449" t="s">
        <v>93</v>
      </c>
      <c s="450"/>
      <c s="450"/>
      <c s="450"/>
      <c s="450"/>
      <c s="451"/>
      <c s="310">
        <f t="shared" si="977" ref="G2011:S2014">G2012</f>
        <v>0</v>
      </c>
      <c s="356">
        <f t="shared" si="977"/>
        <v>0</v>
      </c>
      <c s="356">
        <f t="shared" si="977"/>
        <v>0</v>
      </c>
      <c s="357">
        <f t="shared" si="977"/>
        <v>0</v>
      </c>
      <c s="343">
        <f t="shared" si="977"/>
        <v>0</v>
      </c>
      <c s="356">
        <f t="shared" si="977"/>
        <v>0</v>
      </c>
      <c s="356">
        <f t="shared" si="977"/>
        <v>0</v>
      </c>
      <c s="356">
        <f t="shared" si="977"/>
        <v>0</v>
      </c>
      <c s="308">
        <f t="shared" si="977"/>
        <v>0</v>
      </c>
      <c s="356">
        <f t="shared" si="977"/>
        <v>0</v>
      </c>
      <c s="308">
        <f t="shared" si="977"/>
        <v>0</v>
      </c>
      <c s="356">
        <f t="shared" si="977"/>
        <v>0</v>
      </c>
      <c s="308">
        <f t="shared" si="977"/>
        <v>0</v>
      </c>
      <c s="31"/>
      <c s="32"/>
      <c s="32"/>
    </row>
    <row r="2012" spans="1:22" s="33" customFormat="1" ht="12.75" hidden="1">
      <c r="A2012" s="332" t="s">
        <v>656</v>
      </c>
      <c s="329" t="s">
        <v>94</v>
      </c>
      <c s="329" t="s">
        <v>414</v>
      </c>
      <c s="329"/>
      <c s="329"/>
      <c s="333"/>
      <c s="307">
        <f t="shared" si="977"/>
        <v>0</v>
      </c>
      <c s="305">
        <f t="shared" si="977"/>
        <v>0</v>
      </c>
      <c s="305">
        <f t="shared" si="977"/>
        <v>0</v>
      </c>
      <c s="351">
        <f t="shared" si="977"/>
        <v>0</v>
      </c>
      <c s="345">
        <f t="shared" si="977"/>
        <v>0</v>
      </c>
      <c s="305">
        <f t="shared" si="977"/>
        <v>0</v>
      </c>
      <c s="305">
        <f t="shared" si="977"/>
        <v>0</v>
      </c>
      <c s="305">
        <f t="shared" si="977"/>
        <v>0</v>
      </c>
      <c s="306">
        <f t="shared" si="977"/>
        <v>0</v>
      </c>
      <c s="305">
        <f t="shared" si="977"/>
        <v>0</v>
      </c>
      <c s="306">
        <f t="shared" si="977"/>
        <v>0</v>
      </c>
      <c s="305">
        <f t="shared" si="977"/>
        <v>0</v>
      </c>
      <c s="306">
        <f t="shared" si="977"/>
        <v>0</v>
      </c>
      <c s="31"/>
      <c s="32"/>
      <c s="32"/>
    </row>
    <row r="2013" spans="1:22" s="33" customFormat="1" ht="12.75" hidden="1">
      <c r="A2013" s="332" t="s">
        <v>431</v>
      </c>
      <c s="329" t="s">
        <v>94</v>
      </c>
      <c s="329" t="s">
        <v>414</v>
      </c>
      <c s="329" t="s">
        <v>432</v>
      </c>
      <c s="329"/>
      <c s="333"/>
      <c s="307">
        <f t="shared" si="977"/>
        <v>0</v>
      </c>
      <c s="305">
        <f t="shared" si="977"/>
        <v>0</v>
      </c>
      <c s="305">
        <f t="shared" si="977"/>
        <v>0</v>
      </c>
      <c s="351">
        <f t="shared" si="977"/>
        <v>0</v>
      </c>
      <c s="345">
        <f t="shared" si="977"/>
        <v>0</v>
      </c>
      <c s="305">
        <f t="shared" si="977"/>
        <v>0</v>
      </c>
      <c s="305">
        <f t="shared" si="977"/>
        <v>0</v>
      </c>
      <c s="305">
        <f t="shared" si="977"/>
        <v>0</v>
      </c>
      <c s="306">
        <f t="shared" si="977"/>
        <v>0</v>
      </c>
      <c s="305">
        <f t="shared" si="977"/>
        <v>0</v>
      </c>
      <c s="306">
        <f t="shared" si="977"/>
        <v>0</v>
      </c>
      <c s="305">
        <f t="shared" si="977"/>
        <v>0</v>
      </c>
      <c s="306">
        <f t="shared" si="977"/>
        <v>0</v>
      </c>
      <c s="31"/>
      <c s="32"/>
      <c s="32"/>
    </row>
    <row r="2014" spans="1:22" s="33" customFormat="1" ht="38.25" hidden="1">
      <c r="A2014" s="298" t="s">
        <v>975</v>
      </c>
      <c s="86" t="s">
        <v>94</v>
      </c>
      <c s="86" t="s">
        <v>414</v>
      </c>
      <c s="86" t="s">
        <v>432</v>
      </c>
      <c s="330" t="s">
        <v>15</v>
      </c>
      <c s="331"/>
      <c s="307">
        <f t="shared" si="977"/>
        <v>0</v>
      </c>
      <c s="305">
        <f t="shared" si="977"/>
        <v>0</v>
      </c>
      <c s="305">
        <f t="shared" si="977"/>
        <v>0</v>
      </c>
      <c s="351">
        <f t="shared" si="977"/>
        <v>0</v>
      </c>
      <c s="345">
        <f t="shared" si="977"/>
        <v>0</v>
      </c>
      <c s="305">
        <f t="shared" si="977"/>
        <v>0</v>
      </c>
      <c s="305">
        <f t="shared" si="977"/>
        <v>0</v>
      </c>
      <c s="305">
        <f t="shared" si="977"/>
        <v>0</v>
      </c>
      <c s="306">
        <f t="shared" si="977"/>
        <v>0</v>
      </c>
      <c s="305">
        <f t="shared" si="977"/>
        <v>0</v>
      </c>
      <c s="306">
        <f t="shared" si="977"/>
        <v>0</v>
      </c>
      <c s="305">
        <f t="shared" si="977"/>
        <v>0</v>
      </c>
      <c s="306">
        <f t="shared" si="977"/>
        <v>0</v>
      </c>
      <c s="31"/>
      <c s="32"/>
      <c s="32"/>
    </row>
    <row r="2015" spans="1:22" s="33" customFormat="1" ht="12.75" hidden="1">
      <c r="A2015" s="298" t="s">
        <v>16</v>
      </c>
      <c s="86" t="s">
        <v>94</v>
      </c>
      <c s="86" t="s">
        <v>414</v>
      </c>
      <c s="86" t="s">
        <v>432</v>
      </c>
      <c s="330" t="s">
        <v>17</v>
      </c>
      <c s="331"/>
      <c s="311">
        <f t="shared" si="978" ref="G2015:O2015">G2016+G2017</f>
        <v>0</v>
      </c>
      <c s="347">
        <f t="shared" si="978"/>
        <v>0</v>
      </c>
      <c s="347">
        <f t="shared" si="978"/>
        <v>0</v>
      </c>
      <c s="350">
        <f t="shared" si="978"/>
        <v>0</v>
      </c>
      <c s="349">
        <f t="shared" si="978"/>
        <v>0</v>
      </c>
      <c s="347">
        <f>L2016+L2017</f>
        <v>0</v>
      </c>
      <c s="347">
        <f>M2016+M2017</f>
        <v>0</v>
      </c>
      <c s="347">
        <f t="shared" si="978"/>
        <v>0</v>
      </c>
      <c s="312">
        <f t="shared" si="978"/>
        <v>0</v>
      </c>
      <c s="347">
        <f>P2016+P2017</f>
        <v>0</v>
      </c>
      <c s="312">
        <f>Q2016+Q2017</f>
        <v>0</v>
      </c>
      <c s="347">
        <f>R2016+R2017</f>
        <v>0</v>
      </c>
      <c s="312">
        <f>S2016+S2017</f>
        <v>0</v>
      </c>
      <c s="31"/>
      <c s="32"/>
      <c s="32"/>
    </row>
    <row r="2016" spans="1:22" s="33" customFormat="1" ht="12.75" hidden="1">
      <c r="A2016" s="298" t="s">
        <v>590</v>
      </c>
      <c s="86" t="s">
        <v>94</v>
      </c>
      <c s="86" t="s">
        <v>414</v>
      </c>
      <c s="86" t="s">
        <v>432</v>
      </c>
      <c s="330" t="s">
        <v>17</v>
      </c>
      <c s="331" t="s">
        <v>591</v>
      </c>
      <c s="307"/>
      <c s="305"/>
      <c s="305">
        <f>G2016+H2016</f>
        <v>0</v>
      </c>
      <c s="351"/>
      <c s="345">
        <f>I2016+J2016</f>
        <v>0</v>
      </c>
      <c s="305"/>
      <c s="305">
        <f>K2016+L2016</f>
        <v>0</v>
      </c>
      <c s="305"/>
      <c s="306">
        <f>K2016+N2016</f>
        <v>0</v>
      </c>
      <c s="305"/>
      <c s="306">
        <f>M2016+P2016</f>
        <v>0</v>
      </c>
      <c s="305"/>
      <c s="306">
        <f>O2016+R2016</f>
        <v>0</v>
      </c>
      <c s="31"/>
      <c s="32"/>
      <c s="32"/>
    </row>
    <row r="2017" spans="1:22" s="33" customFormat="1" ht="12.75" hidden="1">
      <c r="A2017" s="298" t="s">
        <v>853</v>
      </c>
      <c s="86" t="s">
        <v>94</v>
      </c>
      <c s="86" t="s">
        <v>414</v>
      </c>
      <c s="86" t="s">
        <v>432</v>
      </c>
      <c s="330" t="s">
        <v>17</v>
      </c>
      <c s="331" t="s">
        <v>854</v>
      </c>
      <c s="307"/>
      <c s="305"/>
      <c s="305">
        <f>G2017+H2017</f>
        <v>0</v>
      </c>
      <c s="351"/>
      <c s="345">
        <f>I2017+J2017</f>
        <v>0</v>
      </c>
      <c s="305"/>
      <c s="305">
        <f>K2017+L2017</f>
        <v>0</v>
      </c>
      <c s="305"/>
      <c s="306">
        <f>K2017+N2017</f>
        <v>0</v>
      </c>
      <c s="305"/>
      <c s="306">
        <f>M2017+P2017</f>
        <v>0</v>
      </c>
      <c s="305"/>
      <c s="306">
        <f>O2017+R2017</f>
        <v>0</v>
      </c>
      <c s="31"/>
      <c s="32"/>
      <c s="32"/>
    </row>
    <row r="2018" spans="1:22" s="33" customFormat="1" ht="34.5" customHeight="1" hidden="1">
      <c r="A2018" s="449" t="s">
        <v>95</v>
      </c>
      <c s="450"/>
      <c s="450"/>
      <c s="450"/>
      <c s="450"/>
      <c s="331"/>
      <c s="363">
        <f t="shared" si="979" ref="G2018:O2018">G2019+G2026</f>
        <v>0</v>
      </c>
      <c s="365">
        <f t="shared" si="979"/>
        <v>0</v>
      </c>
      <c s="365">
        <f t="shared" si="979"/>
        <v>0</v>
      </c>
      <c s="366">
        <f t="shared" si="979"/>
        <v>0</v>
      </c>
      <c s="362">
        <f t="shared" si="979"/>
        <v>0</v>
      </c>
      <c s="365">
        <f>L2019+L2026</f>
        <v>0</v>
      </c>
      <c s="365">
        <f>M2019+M2026</f>
        <v>0</v>
      </c>
      <c s="365">
        <f t="shared" si="979"/>
        <v>0</v>
      </c>
      <c s="314">
        <f t="shared" si="979"/>
        <v>0</v>
      </c>
      <c s="365">
        <f>P2019+P2026</f>
        <v>0</v>
      </c>
      <c s="314">
        <f>Q2019+Q2026</f>
        <v>0</v>
      </c>
      <c s="365">
        <f>R2019+R2026</f>
        <v>0</v>
      </c>
      <c s="314">
        <f>S2019+S2026</f>
        <v>0</v>
      </c>
      <c s="31"/>
      <c s="32"/>
      <c s="32"/>
    </row>
    <row r="2019" spans="1:22" s="33" customFormat="1" ht="12.75" hidden="1">
      <c r="A2019" s="332" t="s">
        <v>540</v>
      </c>
      <c s="336">
        <v>815</v>
      </c>
      <c s="329" t="s">
        <v>421</v>
      </c>
      <c s="329"/>
      <c s="329"/>
      <c s="333"/>
      <c s="307">
        <f t="shared" si="980" ref="G2019:S2019">G2020</f>
        <v>0</v>
      </c>
      <c s="305">
        <f t="shared" si="980"/>
        <v>0</v>
      </c>
      <c s="305">
        <f t="shared" si="980"/>
        <v>0</v>
      </c>
      <c s="351">
        <f t="shared" si="980"/>
        <v>0</v>
      </c>
      <c s="345">
        <f t="shared" si="980"/>
        <v>0</v>
      </c>
      <c s="305">
        <f t="shared" si="980"/>
        <v>0</v>
      </c>
      <c s="305">
        <f t="shared" si="980"/>
        <v>0</v>
      </c>
      <c s="305">
        <f t="shared" si="980"/>
        <v>0</v>
      </c>
      <c s="306">
        <f t="shared" si="980"/>
        <v>0</v>
      </c>
      <c s="305">
        <f t="shared" si="980"/>
        <v>0</v>
      </c>
      <c s="306">
        <f t="shared" si="980"/>
        <v>0</v>
      </c>
      <c s="305">
        <f t="shared" si="980"/>
        <v>0</v>
      </c>
      <c s="306">
        <f t="shared" si="980"/>
        <v>0</v>
      </c>
      <c s="31"/>
      <c s="32"/>
      <c s="32"/>
    </row>
    <row r="2020" spans="1:22" s="33" customFormat="1" ht="12.75" hidden="1">
      <c r="A2020" s="332" t="s">
        <v>439</v>
      </c>
      <c s="336">
        <v>815</v>
      </c>
      <c s="329" t="s">
        <v>421</v>
      </c>
      <c s="329" t="s">
        <v>423</v>
      </c>
      <c s="329"/>
      <c s="333"/>
      <c s="311">
        <f t="shared" si="981" ref="G2020:O2020">G2021+G2024</f>
        <v>0</v>
      </c>
      <c s="347">
        <f t="shared" si="981"/>
        <v>0</v>
      </c>
      <c s="347">
        <f t="shared" si="981"/>
        <v>0</v>
      </c>
      <c s="350">
        <f t="shared" si="981"/>
        <v>0</v>
      </c>
      <c s="349">
        <f t="shared" si="981"/>
        <v>0</v>
      </c>
      <c s="347">
        <f>L2021+L2024</f>
        <v>0</v>
      </c>
      <c s="347">
        <f>M2021+M2024</f>
        <v>0</v>
      </c>
      <c s="347">
        <f t="shared" si="981"/>
        <v>0</v>
      </c>
      <c s="312">
        <f t="shared" si="981"/>
        <v>0</v>
      </c>
      <c s="347">
        <f>P2021+P2024</f>
        <v>0</v>
      </c>
      <c s="312">
        <f>Q2021+Q2024</f>
        <v>0</v>
      </c>
      <c s="347">
        <f>R2021+R2024</f>
        <v>0</v>
      </c>
      <c s="312">
        <f>S2021+S2024</f>
        <v>0</v>
      </c>
      <c s="31"/>
      <c s="32"/>
      <c s="32"/>
    </row>
    <row r="2021" spans="1:22" s="33" customFormat="1" ht="38.25" hidden="1">
      <c r="A2021" s="298" t="s">
        <v>975</v>
      </c>
      <c s="334">
        <v>815</v>
      </c>
      <c s="86" t="s">
        <v>421</v>
      </c>
      <c s="86" t="s">
        <v>423</v>
      </c>
      <c s="86" t="s">
        <v>15</v>
      </c>
      <c s="333"/>
      <c s="307">
        <f t="shared" si="982" ref="G2021:S2022">G2022</f>
        <v>0</v>
      </c>
      <c s="305">
        <f t="shared" si="982"/>
        <v>0</v>
      </c>
      <c s="305">
        <f t="shared" si="982"/>
        <v>0</v>
      </c>
      <c s="351">
        <f t="shared" si="982"/>
        <v>0</v>
      </c>
      <c s="345">
        <f t="shared" si="982"/>
        <v>0</v>
      </c>
      <c s="305">
        <f t="shared" si="982"/>
        <v>0</v>
      </c>
      <c s="305">
        <f t="shared" si="982"/>
        <v>0</v>
      </c>
      <c s="305">
        <f t="shared" si="982"/>
        <v>0</v>
      </c>
      <c s="306">
        <f t="shared" si="982"/>
        <v>0</v>
      </c>
      <c s="305">
        <f t="shared" si="982"/>
        <v>0</v>
      </c>
      <c s="306">
        <f t="shared" si="982"/>
        <v>0</v>
      </c>
      <c s="305">
        <f t="shared" si="982"/>
        <v>0</v>
      </c>
      <c s="306">
        <f t="shared" si="982"/>
        <v>0</v>
      </c>
      <c s="31"/>
      <c s="32"/>
      <c s="32"/>
    </row>
    <row r="2022" spans="1:22" s="33" customFormat="1" ht="12.75" hidden="1">
      <c r="A2022" s="298" t="s">
        <v>16</v>
      </c>
      <c s="334">
        <v>815</v>
      </c>
      <c s="86" t="s">
        <v>421</v>
      </c>
      <c s="86" t="s">
        <v>423</v>
      </c>
      <c s="86" t="s">
        <v>17</v>
      </c>
      <c s="331"/>
      <c s="307">
        <f t="shared" si="982"/>
        <v>0</v>
      </c>
      <c s="305">
        <f t="shared" si="982"/>
        <v>0</v>
      </c>
      <c s="305">
        <f t="shared" si="982"/>
        <v>0</v>
      </c>
      <c s="351">
        <f t="shared" si="982"/>
        <v>0</v>
      </c>
      <c s="345">
        <f t="shared" si="982"/>
        <v>0</v>
      </c>
      <c s="305">
        <f t="shared" si="982"/>
        <v>0</v>
      </c>
      <c s="305">
        <f t="shared" si="982"/>
        <v>0</v>
      </c>
      <c s="305">
        <f t="shared" si="982"/>
        <v>0</v>
      </c>
      <c s="306">
        <f t="shared" si="982"/>
        <v>0</v>
      </c>
      <c s="305">
        <f t="shared" si="982"/>
        <v>0</v>
      </c>
      <c s="306">
        <f t="shared" si="982"/>
        <v>0</v>
      </c>
      <c s="305">
        <f t="shared" si="982"/>
        <v>0</v>
      </c>
      <c s="306">
        <f t="shared" si="982"/>
        <v>0</v>
      </c>
      <c s="31"/>
      <c s="32"/>
      <c s="32"/>
    </row>
    <row r="2023" spans="1:22" s="33" customFormat="1" ht="12.75" hidden="1">
      <c r="A2023" s="298" t="s">
        <v>590</v>
      </c>
      <c s="334">
        <v>815</v>
      </c>
      <c s="86" t="s">
        <v>421</v>
      </c>
      <c s="86" t="s">
        <v>423</v>
      </c>
      <c s="86" t="s">
        <v>17</v>
      </c>
      <c s="331" t="s">
        <v>591</v>
      </c>
      <c s="307"/>
      <c s="305"/>
      <c s="305">
        <f>G2023+H2023</f>
        <v>0</v>
      </c>
      <c s="351"/>
      <c s="345">
        <f>I2023+J2023</f>
        <v>0</v>
      </c>
      <c s="305"/>
      <c s="305">
        <f>K2023+L2023</f>
        <v>0</v>
      </c>
      <c s="305"/>
      <c s="306">
        <f>K2023+N2023</f>
        <v>0</v>
      </c>
      <c s="305"/>
      <c s="306">
        <f>M2023+P2023</f>
        <v>0</v>
      </c>
      <c s="305"/>
      <c s="306">
        <f>O2023+R2023</f>
        <v>0</v>
      </c>
      <c s="31"/>
      <c s="32"/>
      <c s="32"/>
    </row>
    <row r="2024" spans="1:22" s="33" customFormat="1" ht="25.5" hidden="1">
      <c r="A2024" s="298" t="s">
        <v>96</v>
      </c>
      <c s="334">
        <v>815</v>
      </c>
      <c s="86" t="s">
        <v>421</v>
      </c>
      <c s="86" t="s">
        <v>423</v>
      </c>
      <c s="86" t="s">
        <v>638</v>
      </c>
      <c s="331"/>
      <c s="311">
        <f t="shared" si="983" ref="G2024:S2024">G2025</f>
        <v>0</v>
      </c>
      <c s="347">
        <f t="shared" si="983"/>
        <v>0</v>
      </c>
      <c s="347">
        <f t="shared" si="983"/>
        <v>0</v>
      </c>
      <c s="350">
        <f t="shared" si="983"/>
        <v>0</v>
      </c>
      <c s="349">
        <f t="shared" si="983"/>
        <v>0</v>
      </c>
      <c s="347">
        <f t="shared" si="983"/>
        <v>0</v>
      </c>
      <c s="347">
        <f t="shared" si="983"/>
        <v>0</v>
      </c>
      <c s="347">
        <f t="shared" si="983"/>
        <v>0</v>
      </c>
      <c s="312">
        <f t="shared" si="983"/>
        <v>0</v>
      </c>
      <c s="347">
        <f t="shared" si="983"/>
        <v>0</v>
      </c>
      <c s="312">
        <f t="shared" si="983"/>
        <v>0</v>
      </c>
      <c s="347">
        <f t="shared" si="983"/>
        <v>0</v>
      </c>
      <c s="312">
        <f t="shared" si="983"/>
        <v>0</v>
      </c>
      <c s="31"/>
      <c s="32"/>
      <c s="32"/>
    </row>
    <row r="2025" spans="1:22" s="33" customFormat="1" ht="12.75" hidden="1">
      <c r="A2025" s="298" t="s">
        <v>590</v>
      </c>
      <c s="334">
        <v>815</v>
      </c>
      <c s="86" t="s">
        <v>421</v>
      </c>
      <c s="86" t="s">
        <v>423</v>
      </c>
      <c s="86" t="s">
        <v>638</v>
      </c>
      <c s="331" t="s">
        <v>591</v>
      </c>
      <c s="307"/>
      <c s="305"/>
      <c s="305">
        <f>G2025+H2025</f>
        <v>0</v>
      </c>
      <c s="351"/>
      <c s="345">
        <f>I2025+J2025</f>
        <v>0</v>
      </c>
      <c s="305"/>
      <c s="305">
        <f>K2025+L2025</f>
        <v>0</v>
      </c>
      <c s="305"/>
      <c s="306">
        <f>K2025+N2025</f>
        <v>0</v>
      </c>
      <c s="305"/>
      <c s="306">
        <f>M2025+P2025</f>
        <v>0</v>
      </c>
      <c s="305"/>
      <c s="306">
        <f>O2025+R2025</f>
        <v>0</v>
      </c>
      <c s="31"/>
      <c s="32"/>
      <c s="32"/>
    </row>
    <row r="2026" spans="1:22" s="33" customFormat="1" ht="12.75" hidden="1">
      <c r="A2026" s="332" t="s">
        <v>62</v>
      </c>
      <c s="336">
        <v>815</v>
      </c>
      <c s="329" t="s">
        <v>425</v>
      </c>
      <c s="329"/>
      <c s="86"/>
      <c s="331"/>
      <c s="311">
        <f t="shared" si="984" ref="G2026:S2026">G2027</f>
        <v>0</v>
      </c>
      <c s="347">
        <f t="shared" si="984"/>
        <v>0</v>
      </c>
      <c s="347">
        <f t="shared" si="984"/>
        <v>0</v>
      </c>
      <c s="350">
        <f t="shared" si="984"/>
        <v>0</v>
      </c>
      <c s="349">
        <f t="shared" si="984"/>
        <v>0</v>
      </c>
      <c s="347">
        <f t="shared" si="984"/>
        <v>0</v>
      </c>
      <c s="347">
        <f t="shared" si="984"/>
        <v>0</v>
      </c>
      <c s="347">
        <f t="shared" si="984"/>
        <v>0</v>
      </c>
      <c s="312">
        <f t="shared" si="984"/>
        <v>0</v>
      </c>
      <c s="347">
        <f t="shared" si="984"/>
        <v>0</v>
      </c>
      <c s="312">
        <f t="shared" si="984"/>
        <v>0</v>
      </c>
      <c s="347">
        <f t="shared" si="984"/>
        <v>0</v>
      </c>
      <c s="312">
        <f t="shared" si="984"/>
        <v>0</v>
      </c>
      <c s="31"/>
      <c s="32"/>
      <c s="32"/>
    </row>
    <row r="2027" spans="1:22" s="33" customFormat="1" ht="25.5" hidden="1">
      <c r="A2027" s="332" t="s">
        <v>63</v>
      </c>
      <c s="336">
        <v>815</v>
      </c>
      <c s="329" t="s">
        <v>425</v>
      </c>
      <c s="329" t="s">
        <v>419</v>
      </c>
      <c s="86"/>
      <c s="331"/>
      <c s="311">
        <f t="shared" si="985" ref="G2027:O2027">G2033+G2028+G2031</f>
        <v>0</v>
      </c>
      <c s="347">
        <f t="shared" si="985"/>
        <v>0</v>
      </c>
      <c s="347">
        <f t="shared" si="985"/>
        <v>0</v>
      </c>
      <c s="350">
        <f t="shared" si="985"/>
        <v>0</v>
      </c>
      <c s="349">
        <f t="shared" si="985"/>
        <v>0</v>
      </c>
      <c s="347">
        <f>L2033+L2028+L2031</f>
        <v>0</v>
      </c>
      <c s="347">
        <f>M2033+M2028+M2031</f>
        <v>0</v>
      </c>
      <c s="347">
        <f t="shared" si="985"/>
        <v>0</v>
      </c>
      <c s="312">
        <f t="shared" si="985"/>
        <v>0</v>
      </c>
      <c s="347">
        <f>P2033+P2028+P2031</f>
        <v>0</v>
      </c>
      <c s="312">
        <f>Q2033+Q2028+Q2031</f>
        <v>0</v>
      </c>
      <c s="347">
        <f>R2033+R2028+R2031</f>
        <v>0</v>
      </c>
      <c s="312">
        <f>S2033+S2028+S2031</f>
        <v>0</v>
      </c>
      <c s="31"/>
      <c s="32"/>
      <c s="32"/>
    </row>
    <row r="2028" spans="1:22" s="33" customFormat="1" ht="12.75" hidden="1">
      <c r="A2028" s="332" t="s">
        <v>276</v>
      </c>
      <c s="336">
        <v>815</v>
      </c>
      <c s="329" t="s">
        <v>425</v>
      </c>
      <c s="329" t="s">
        <v>419</v>
      </c>
      <c s="86" t="s">
        <v>11</v>
      </c>
      <c s="331"/>
      <c s="311">
        <f t="shared" si="986" ref="G2028:S2029">G2029</f>
        <v>0</v>
      </c>
      <c s="347">
        <f t="shared" si="986"/>
        <v>0</v>
      </c>
      <c s="347">
        <f t="shared" si="986"/>
        <v>0</v>
      </c>
      <c s="350">
        <f t="shared" si="986"/>
        <v>0</v>
      </c>
      <c s="349">
        <f t="shared" si="986"/>
        <v>0</v>
      </c>
      <c s="347">
        <f t="shared" si="986"/>
        <v>0</v>
      </c>
      <c s="347">
        <f t="shared" si="986"/>
        <v>0</v>
      </c>
      <c s="347">
        <f t="shared" si="986"/>
        <v>0</v>
      </c>
      <c s="312">
        <f t="shared" si="986"/>
        <v>0</v>
      </c>
      <c s="347">
        <f t="shared" si="986"/>
        <v>0</v>
      </c>
      <c s="312">
        <f t="shared" si="986"/>
        <v>0</v>
      </c>
      <c s="347">
        <f t="shared" si="986"/>
        <v>0</v>
      </c>
      <c s="312">
        <f t="shared" si="986"/>
        <v>0</v>
      </c>
      <c s="31"/>
      <c s="32"/>
      <c s="32"/>
    </row>
    <row r="2029" spans="1:22" s="33" customFormat="1" ht="51" hidden="1">
      <c r="A2029" s="298" t="s">
        <v>475</v>
      </c>
      <c s="334">
        <v>815</v>
      </c>
      <c s="86" t="s">
        <v>425</v>
      </c>
      <c s="86" t="s">
        <v>419</v>
      </c>
      <c s="86" t="s">
        <v>476</v>
      </c>
      <c s="333"/>
      <c s="311">
        <f t="shared" si="986"/>
        <v>0</v>
      </c>
      <c s="347">
        <f t="shared" si="986"/>
        <v>0</v>
      </c>
      <c s="347">
        <f t="shared" si="986"/>
        <v>0</v>
      </c>
      <c s="350">
        <f t="shared" si="986"/>
        <v>0</v>
      </c>
      <c s="349">
        <f t="shared" si="986"/>
        <v>0</v>
      </c>
      <c s="347">
        <f t="shared" si="986"/>
        <v>0</v>
      </c>
      <c s="347">
        <f t="shared" si="986"/>
        <v>0</v>
      </c>
      <c s="347">
        <f t="shared" si="986"/>
        <v>0</v>
      </c>
      <c s="312">
        <f t="shared" si="986"/>
        <v>0</v>
      </c>
      <c s="347">
        <f t="shared" si="986"/>
        <v>0</v>
      </c>
      <c s="312">
        <f t="shared" si="986"/>
        <v>0</v>
      </c>
      <c s="347">
        <f t="shared" si="986"/>
        <v>0</v>
      </c>
      <c s="312">
        <f t="shared" si="986"/>
        <v>0</v>
      </c>
      <c s="31"/>
      <c s="32"/>
      <c s="32"/>
    </row>
    <row r="2030" spans="1:22" s="33" customFormat="1" ht="12.75" hidden="1">
      <c r="A2030" s="298" t="s">
        <v>590</v>
      </c>
      <c s="334">
        <v>815</v>
      </c>
      <c s="86" t="s">
        <v>425</v>
      </c>
      <c s="86" t="s">
        <v>419</v>
      </c>
      <c s="86" t="s">
        <v>476</v>
      </c>
      <c s="331" t="s">
        <v>591</v>
      </c>
      <c s="311"/>
      <c s="347"/>
      <c s="305">
        <f>G2030+H2030</f>
        <v>0</v>
      </c>
      <c s="350"/>
      <c s="345">
        <f>I2030+J2030</f>
        <v>0</v>
      </c>
      <c s="347"/>
      <c s="305">
        <f>K2030+L2030</f>
        <v>0</v>
      </c>
      <c s="347"/>
      <c s="306">
        <f>K2030+N2030</f>
        <v>0</v>
      </c>
      <c s="347"/>
      <c s="306">
        <f>M2030+P2030</f>
        <v>0</v>
      </c>
      <c s="347"/>
      <c s="306">
        <f>O2030+R2030</f>
        <v>0</v>
      </c>
      <c s="31"/>
      <c s="32"/>
      <c s="32"/>
    </row>
    <row r="2031" spans="1:22" s="33" customFormat="1" ht="25.5" hidden="1">
      <c r="A2031" s="298" t="s">
        <v>477</v>
      </c>
      <c s="334">
        <v>815</v>
      </c>
      <c s="86" t="s">
        <v>425</v>
      </c>
      <c s="86" t="s">
        <v>419</v>
      </c>
      <c s="86" t="s">
        <v>478</v>
      </c>
      <c s="333"/>
      <c s="311">
        <f t="shared" si="987" ref="G2031:S2031">G2032</f>
        <v>0</v>
      </c>
      <c s="347">
        <f t="shared" si="987"/>
        <v>0</v>
      </c>
      <c s="347">
        <f t="shared" si="987"/>
        <v>0</v>
      </c>
      <c s="350">
        <f t="shared" si="987"/>
        <v>0</v>
      </c>
      <c s="349">
        <f t="shared" si="987"/>
        <v>0</v>
      </c>
      <c s="347">
        <f t="shared" si="987"/>
        <v>0</v>
      </c>
      <c s="347">
        <f t="shared" si="987"/>
        <v>0</v>
      </c>
      <c s="347">
        <f t="shared" si="987"/>
        <v>0</v>
      </c>
      <c s="312">
        <f t="shared" si="987"/>
        <v>0</v>
      </c>
      <c s="347">
        <f t="shared" si="987"/>
        <v>0</v>
      </c>
      <c s="312">
        <f t="shared" si="987"/>
        <v>0</v>
      </c>
      <c s="347">
        <f t="shared" si="987"/>
        <v>0</v>
      </c>
      <c s="312">
        <f t="shared" si="987"/>
        <v>0</v>
      </c>
      <c s="31"/>
      <c s="32"/>
      <c s="32"/>
    </row>
    <row r="2032" spans="1:22" s="33" customFormat="1" ht="12.75" hidden="1">
      <c r="A2032" s="298" t="s">
        <v>590</v>
      </c>
      <c s="334">
        <v>815</v>
      </c>
      <c s="86" t="s">
        <v>425</v>
      </c>
      <c s="86" t="s">
        <v>419</v>
      </c>
      <c s="86" t="s">
        <v>478</v>
      </c>
      <c s="331" t="s">
        <v>591</v>
      </c>
      <c s="311"/>
      <c s="347"/>
      <c s="305">
        <f>G2032+H2032</f>
        <v>0</v>
      </c>
      <c s="350"/>
      <c s="345">
        <f>I2032+J2032</f>
        <v>0</v>
      </c>
      <c s="347"/>
      <c s="305">
        <f>K2032+L2032</f>
        <v>0</v>
      </c>
      <c s="347"/>
      <c s="306">
        <f>K2032+N2032</f>
        <v>0</v>
      </c>
      <c s="347"/>
      <c s="306">
        <f>M2032+P2032</f>
        <v>0</v>
      </c>
      <c s="347"/>
      <c s="306">
        <f>O2032+R2032</f>
        <v>0</v>
      </c>
      <c s="31"/>
      <c s="32"/>
      <c s="32"/>
    </row>
    <row r="2033" spans="1:22" s="33" customFormat="1" ht="38.25" hidden="1">
      <c r="A2033" s="298" t="s">
        <v>479</v>
      </c>
      <c s="334">
        <v>815</v>
      </c>
      <c s="86" t="s">
        <v>425</v>
      </c>
      <c s="86" t="s">
        <v>419</v>
      </c>
      <c s="86" t="s">
        <v>480</v>
      </c>
      <c s="331"/>
      <c s="311">
        <f t="shared" si="988" ref="G2033:S2033">G2034</f>
        <v>0</v>
      </c>
      <c s="347">
        <f t="shared" si="988"/>
        <v>0</v>
      </c>
      <c s="347">
        <f t="shared" si="988"/>
        <v>0</v>
      </c>
      <c s="350">
        <f t="shared" si="988"/>
        <v>0</v>
      </c>
      <c s="349">
        <f t="shared" si="988"/>
        <v>0</v>
      </c>
      <c s="347">
        <f t="shared" si="988"/>
        <v>0</v>
      </c>
      <c s="347">
        <f t="shared" si="988"/>
        <v>0</v>
      </c>
      <c s="347">
        <f t="shared" si="988"/>
        <v>0</v>
      </c>
      <c s="312">
        <f t="shared" si="988"/>
        <v>0</v>
      </c>
      <c s="347">
        <f t="shared" si="988"/>
        <v>0</v>
      </c>
      <c s="312">
        <f t="shared" si="988"/>
        <v>0</v>
      </c>
      <c s="347">
        <f t="shared" si="988"/>
        <v>0</v>
      </c>
      <c s="312">
        <f t="shared" si="988"/>
        <v>0</v>
      </c>
      <c s="31"/>
      <c s="32"/>
      <c s="32"/>
    </row>
    <row r="2034" spans="1:22" s="33" customFormat="1" ht="12.75" hidden="1">
      <c r="A2034" s="298" t="s">
        <v>590</v>
      </c>
      <c s="334">
        <v>815</v>
      </c>
      <c s="86" t="s">
        <v>425</v>
      </c>
      <c s="86" t="s">
        <v>419</v>
      </c>
      <c s="86" t="s">
        <v>480</v>
      </c>
      <c s="331" t="s">
        <v>591</v>
      </c>
      <c s="307"/>
      <c s="305"/>
      <c s="305">
        <f t="shared" si="989" ref="I2034:I2044">G2034+H2034</f>
        <v>0</v>
      </c>
      <c s="351"/>
      <c s="345">
        <f t="shared" si="990" ref="K2034:K2045">I2034+J2034</f>
        <v>0</v>
      </c>
      <c s="305"/>
      <c s="305">
        <f t="shared" si="991" ref="M2034:M2045">K2034+L2034</f>
        <v>0</v>
      </c>
      <c s="305"/>
      <c s="306">
        <f t="shared" si="992" ref="O2034:O2044">K2034+N2034</f>
        <v>0</v>
      </c>
      <c s="305"/>
      <c s="306">
        <f t="shared" si="993" ref="Q2034:Q2043">M2034+P2034</f>
        <v>0</v>
      </c>
      <c s="305"/>
      <c s="306">
        <f t="shared" si="994" ref="S2034:S2039">O2034+R2034</f>
        <v>0</v>
      </c>
      <c s="31"/>
      <c s="32"/>
      <c s="32"/>
    </row>
    <row r="2035" spans="1:22" s="41" customFormat="1" ht="12.75" hidden="1">
      <c r="A2035" s="298" t="s">
        <v>689</v>
      </c>
      <c s="334">
        <v>801</v>
      </c>
      <c s="86" t="s">
        <v>430</v>
      </c>
      <c s="86" t="s">
        <v>417</v>
      </c>
      <c s="86" t="s">
        <v>42</v>
      </c>
      <c s="331" t="s">
        <v>690</v>
      </c>
      <c s="305">
        <v>0</v>
      </c>
      <c s="305">
        <v>0</v>
      </c>
      <c s="305">
        <f t="shared" si="989"/>
        <v>0</v>
      </c>
      <c s="351">
        <v>0</v>
      </c>
      <c s="345">
        <f t="shared" si="990"/>
        <v>0</v>
      </c>
      <c s="305">
        <v>0</v>
      </c>
      <c s="305">
        <f t="shared" si="991"/>
        <v>0</v>
      </c>
      <c s="305">
        <v>0</v>
      </c>
      <c s="306">
        <f t="shared" si="992"/>
        <v>0</v>
      </c>
      <c s="305">
        <v>0</v>
      </c>
      <c s="306">
        <f t="shared" si="993"/>
        <v>0</v>
      </c>
      <c s="305">
        <v>0</v>
      </c>
      <c s="306">
        <f t="shared" si="994"/>
        <v>0</v>
      </c>
      <c s="31"/>
      <c s="40"/>
      <c s="40"/>
    </row>
    <row r="2036" spans="1:22" s="41" customFormat="1" ht="12.75" hidden="1">
      <c r="A2036" s="298" t="s">
        <v>691</v>
      </c>
      <c s="334">
        <v>801</v>
      </c>
      <c s="86" t="s">
        <v>430</v>
      </c>
      <c s="86" t="s">
        <v>417</v>
      </c>
      <c s="86" t="s">
        <v>42</v>
      </c>
      <c s="331" t="s">
        <v>692</v>
      </c>
      <c s="305">
        <v>0</v>
      </c>
      <c s="305">
        <v>0</v>
      </c>
      <c s="305">
        <f t="shared" si="989"/>
        <v>0</v>
      </c>
      <c s="351">
        <v>0</v>
      </c>
      <c s="345">
        <f t="shared" si="990"/>
        <v>0</v>
      </c>
      <c s="305">
        <v>0</v>
      </c>
      <c s="305">
        <f t="shared" si="991"/>
        <v>0</v>
      </c>
      <c s="305">
        <v>0</v>
      </c>
      <c s="306">
        <f t="shared" si="992"/>
        <v>0</v>
      </c>
      <c s="305">
        <v>0</v>
      </c>
      <c s="306">
        <f t="shared" si="993"/>
        <v>0</v>
      </c>
      <c s="305">
        <v>0</v>
      </c>
      <c s="306">
        <f t="shared" si="994"/>
        <v>0</v>
      </c>
      <c s="31"/>
      <c s="40"/>
      <c s="40"/>
    </row>
    <row r="2037" spans="1:22" s="41" customFormat="1" ht="25.5" hidden="1">
      <c r="A2037" s="298" t="s">
        <v>693</v>
      </c>
      <c s="334">
        <v>801</v>
      </c>
      <c s="86" t="s">
        <v>430</v>
      </c>
      <c s="86" t="s">
        <v>417</v>
      </c>
      <c s="86" t="s">
        <v>42</v>
      </c>
      <c s="331" t="s">
        <v>694</v>
      </c>
      <c s="305">
        <v>0</v>
      </c>
      <c s="305">
        <v>0</v>
      </c>
      <c s="305">
        <f t="shared" si="989"/>
        <v>0</v>
      </c>
      <c s="351">
        <v>0</v>
      </c>
      <c s="345">
        <f t="shared" si="990"/>
        <v>0</v>
      </c>
      <c s="305">
        <v>0</v>
      </c>
      <c s="305">
        <f t="shared" si="991"/>
        <v>0</v>
      </c>
      <c s="305">
        <v>0</v>
      </c>
      <c s="306">
        <f t="shared" si="992"/>
        <v>0</v>
      </c>
      <c s="305">
        <v>0</v>
      </c>
      <c s="306">
        <f t="shared" si="993"/>
        <v>0</v>
      </c>
      <c s="305">
        <v>0</v>
      </c>
      <c s="306">
        <f t="shared" si="994"/>
        <v>0</v>
      </c>
      <c s="31"/>
      <c s="40"/>
      <c s="40"/>
    </row>
    <row r="2038" spans="1:22" s="41" customFormat="1" ht="25.5" hidden="1">
      <c r="A2038" s="298" t="s">
        <v>695</v>
      </c>
      <c s="334">
        <v>801</v>
      </c>
      <c s="86" t="s">
        <v>430</v>
      </c>
      <c s="86" t="s">
        <v>417</v>
      </c>
      <c s="86" t="s">
        <v>42</v>
      </c>
      <c s="331" t="s">
        <v>696</v>
      </c>
      <c s="305">
        <v>0</v>
      </c>
      <c s="305">
        <v>0</v>
      </c>
      <c s="305">
        <f t="shared" si="989"/>
        <v>0</v>
      </c>
      <c s="351">
        <v>0</v>
      </c>
      <c s="345">
        <f t="shared" si="990"/>
        <v>0</v>
      </c>
      <c s="305">
        <v>0</v>
      </c>
      <c s="305">
        <f t="shared" si="991"/>
        <v>0</v>
      </c>
      <c s="305">
        <v>0</v>
      </c>
      <c s="306">
        <f t="shared" si="992"/>
        <v>0</v>
      </c>
      <c s="305">
        <v>0</v>
      </c>
      <c s="306">
        <f t="shared" si="993"/>
        <v>0</v>
      </c>
      <c s="305">
        <v>0</v>
      </c>
      <c s="306">
        <f t="shared" si="994"/>
        <v>0</v>
      </c>
      <c s="31"/>
      <c s="40"/>
      <c s="40"/>
    </row>
    <row r="2039" spans="1:22" s="41" customFormat="1" ht="25.5" hidden="1">
      <c r="A2039" s="298" t="s">
        <v>684</v>
      </c>
      <c s="334">
        <v>801</v>
      </c>
      <c s="86" t="s">
        <v>430</v>
      </c>
      <c s="86" t="s">
        <v>417</v>
      </c>
      <c s="86" t="s">
        <v>42</v>
      </c>
      <c s="331" t="s">
        <v>685</v>
      </c>
      <c s="305">
        <v>0</v>
      </c>
      <c s="305">
        <v>0</v>
      </c>
      <c s="305">
        <f t="shared" si="989"/>
        <v>0</v>
      </c>
      <c s="351">
        <v>0</v>
      </c>
      <c s="345">
        <f t="shared" si="990"/>
        <v>0</v>
      </c>
      <c s="305">
        <v>0</v>
      </c>
      <c s="305">
        <f t="shared" si="991"/>
        <v>0</v>
      </c>
      <c s="305">
        <v>0</v>
      </c>
      <c s="306">
        <f t="shared" si="992"/>
        <v>0</v>
      </c>
      <c s="305">
        <v>0</v>
      </c>
      <c s="306">
        <f t="shared" si="993"/>
        <v>0</v>
      </c>
      <c s="305">
        <v>0</v>
      </c>
      <c s="306">
        <f t="shared" si="994"/>
        <v>0</v>
      </c>
      <c s="31"/>
      <c s="40"/>
      <c s="40"/>
    </row>
    <row r="2040" spans="1:22" s="41" customFormat="1" ht="38.25">
      <c r="A2040" s="298" t="s">
        <v>665</v>
      </c>
      <c s="334">
        <v>801</v>
      </c>
      <c s="86" t="s">
        <v>430</v>
      </c>
      <c s="86" t="s">
        <v>417</v>
      </c>
      <c s="86" t="s">
        <v>42</v>
      </c>
      <c s="331" t="s">
        <v>666</v>
      </c>
      <c s="307">
        <v>0</v>
      </c>
      <c s="307">
        <v>0</v>
      </c>
      <c s="305">
        <f t="shared" si="989"/>
        <v>0</v>
      </c>
      <c s="351">
        <v>0</v>
      </c>
      <c s="345">
        <f t="shared" si="990"/>
        <v>0</v>
      </c>
      <c s="305">
        <v>0</v>
      </c>
      <c s="305">
        <f t="shared" si="991"/>
        <v>0</v>
      </c>
      <c s="305">
        <v>2100</v>
      </c>
      <c s="306">
        <f t="shared" si="992"/>
        <v>2100</v>
      </c>
      <c s="307">
        <v>0</v>
      </c>
      <c s="306">
        <f>O2040+P2040</f>
        <v>2100</v>
      </c>
      <c s="307">
        <v>0</v>
      </c>
      <c s="306">
        <f>Q2040+R2040</f>
        <v>2100</v>
      </c>
      <c s="31"/>
      <c s="40"/>
      <c s="40"/>
    </row>
    <row r="2041" spans="1:22" s="41" customFormat="1" ht="12.75" hidden="1">
      <c r="A2041" s="292" t="s">
        <v>667</v>
      </c>
      <c s="81">
        <v>801</v>
      </c>
      <c s="36" t="s">
        <v>430</v>
      </c>
      <c s="36" t="s">
        <v>417</v>
      </c>
      <c s="36" t="s">
        <v>42</v>
      </c>
      <c s="42" t="s">
        <v>668</v>
      </c>
      <c s="224">
        <v>0</v>
      </c>
      <c s="224">
        <v>0</v>
      </c>
      <c s="216">
        <f t="shared" si="989"/>
        <v>0</v>
      </c>
      <c s="217">
        <v>0</v>
      </c>
      <c s="218">
        <f t="shared" si="990"/>
        <v>0</v>
      </c>
      <c s="216">
        <v>0</v>
      </c>
      <c s="216">
        <f t="shared" si="991"/>
        <v>0</v>
      </c>
      <c s="224">
        <v>0</v>
      </c>
      <c s="219">
        <f t="shared" si="992"/>
        <v>0</v>
      </c>
      <c s="224">
        <v>0</v>
      </c>
      <c s="219">
        <f t="shared" si="993"/>
        <v>0</v>
      </c>
      <c s="224">
        <v>0</v>
      </c>
      <c s="219">
        <f>O2041+R2041</f>
        <v>0</v>
      </c>
      <c s="31"/>
      <c s="40"/>
      <c s="40"/>
    </row>
    <row r="2042" spans="1:22" s="41" customFormat="1" ht="12.75" hidden="1">
      <c r="A2042" s="292" t="s">
        <v>697</v>
      </c>
      <c s="81">
        <v>801</v>
      </c>
      <c s="36" t="s">
        <v>430</v>
      </c>
      <c s="36" t="s">
        <v>417</v>
      </c>
      <c s="36" t="s">
        <v>42</v>
      </c>
      <c s="42" t="s">
        <v>698</v>
      </c>
      <c s="216">
        <v>0</v>
      </c>
      <c s="216">
        <v>0</v>
      </c>
      <c s="216">
        <f t="shared" si="989"/>
        <v>0</v>
      </c>
      <c s="217">
        <v>0</v>
      </c>
      <c s="218">
        <f t="shared" si="990"/>
        <v>0</v>
      </c>
      <c s="216">
        <v>0</v>
      </c>
      <c s="216">
        <f t="shared" si="991"/>
        <v>0</v>
      </c>
      <c s="216">
        <v>0</v>
      </c>
      <c s="219">
        <f t="shared" si="992"/>
        <v>0</v>
      </c>
      <c s="216">
        <v>0</v>
      </c>
      <c s="219">
        <f t="shared" si="993"/>
        <v>0</v>
      </c>
      <c s="216">
        <v>0</v>
      </c>
      <c s="219">
        <f>O2042+R2042</f>
        <v>0</v>
      </c>
      <c s="31"/>
      <c s="40"/>
      <c s="40"/>
    </row>
    <row r="2043" spans="1:22" s="41" customFormat="1" ht="12.75" hidden="1">
      <c r="A2043" s="292" t="s">
        <v>699</v>
      </c>
      <c s="81">
        <v>801</v>
      </c>
      <c s="36" t="s">
        <v>430</v>
      </c>
      <c s="36" t="s">
        <v>417</v>
      </c>
      <c s="36" t="s">
        <v>42</v>
      </c>
      <c s="42" t="s">
        <v>700</v>
      </c>
      <c s="216">
        <v>0</v>
      </c>
      <c s="216">
        <v>0</v>
      </c>
      <c s="216">
        <f t="shared" si="989"/>
        <v>0</v>
      </c>
      <c s="217">
        <v>0</v>
      </c>
      <c s="218">
        <f t="shared" si="990"/>
        <v>0</v>
      </c>
      <c s="216">
        <v>0</v>
      </c>
      <c s="216">
        <f t="shared" si="991"/>
        <v>0</v>
      </c>
      <c s="216">
        <v>0</v>
      </c>
      <c s="219">
        <f t="shared" si="992"/>
        <v>0</v>
      </c>
      <c s="216">
        <v>0</v>
      </c>
      <c s="219">
        <f t="shared" si="993"/>
        <v>0</v>
      </c>
      <c s="216">
        <v>0</v>
      </c>
      <c s="219">
        <f>O2043+R2043</f>
        <v>0</v>
      </c>
      <c s="31"/>
      <c s="40"/>
      <c s="40"/>
    </row>
    <row r="2044" spans="1:20" ht="12.75">
      <c r="A2044" s="452" t="s">
        <v>1058</v>
      </c>
      <c s="433"/>
      <c s="433"/>
      <c s="433"/>
      <c s="433"/>
      <c s="434"/>
      <c s="261"/>
      <c s="262"/>
      <c s="216">
        <f t="shared" si="989"/>
        <v>0</v>
      </c>
      <c s="263"/>
      <c s="218">
        <f t="shared" si="990"/>
        <v>0</v>
      </c>
      <c s="262"/>
      <c s="216">
        <f t="shared" si="991"/>
        <v>0</v>
      </c>
      <c s="262"/>
      <c s="219">
        <f t="shared" si="992"/>
        <v>0</v>
      </c>
      <c s="262"/>
      <c s="219">
        <f>O2044+P2044</f>
        <v>0</v>
      </c>
      <c s="262"/>
      <c s="219">
        <f>Q2044+R2044</f>
        <v>0</v>
      </c>
      <c s="31"/>
    </row>
    <row r="2045" spans="1:20" ht="13.5" thickBot="1">
      <c r="A2045" s="297" t="s">
        <v>828</v>
      </c>
      <c s="54"/>
      <c s="54" t="s">
        <v>829</v>
      </c>
      <c s="54" t="s">
        <v>829</v>
      </c>
      <c s="54" t="s">
        <v>481</v>
      </c>
      <c s="56" t="s">
        <v>482</v>
      </c>
      <c s="231">
        <v>0</v>
      </c>
      <c s="232">
        <v>0</v>
      </c>
      <c s="216">
        <v>3801.4499999999998</v>
      </c>
      <c s="321">
        <v>0</v>
      </c>
      <c s="218">
        <f t="shared" si="990"/>
        <v>3801.4499999999998</v>
      </c>
      <c s="232">
        <v>6134.8900000000003</v>
      </c>
      <c s="216">
        <f t="shared" si="991"/>
        <v>9936.3400000000001</v>
      </c>
      <c s="220">
        <v>-9936.3400000000001</v>
      </c>
      <c s="219">
        <f>M2045+N2045</f>
        <v>0</v>
      </c>
      <c s="224">
        <v>0</v>
      </c>
      <c s="219">
        <f>O2045+P2045</f>
        <v>0</v>
      </c>
      <c s="224">
        <v>0</v>
      </c>
      <c s="219">
        <f>Q2045+R2045</f>
        <v>0</v>
      </c>
      <c s="31"/>
    </row>
    <row r="2046" spans="1:22" s="119" customFormat="1" ht="16.5" thickBot="1">
      <c r="A2046" s="301" t="s">
        <v>483</v>
      </c>
      <c s="116"/>
      <c s="117"/>
      <c s="270"/>
      <c s="117"/>
      <c s="117"/>
      <c s="271">
        <f t="shared" si="995" ref="G2046:Q2046">G13+G217+G353+G871+G1294+G1559+G1591+G2045</f>
        <v>368474.20000000001</v>
      </c>
      <c s="272">
        <f t="shared" si="995"/>
        <v>28979.800000000003</v>
      </c>
      <c s="272">
        <f t="shared" si="995"/>
        <v>401255.45000000007</v>
      </c>
      <c s="273">
        <f t="shared" si="995"/>
        <v>-3801.4499999999989</v>
      </c>
      <c s="272">
        <f t="shared" si="995"/>
        <v>397454.00000000006</v>
      </c>
      <c s="272">
        <f t="shared" si="995"/>
        <v>0</v>
      </c>
      <c s="272">
        <f t="shared" si="995"/>
        <v>397454.00000000006</v>
      </c>
      <c s="272">
        <f t="shared" si="995"/>
        <v>-68083.855999999985</v>
      </c>
      <c s="272">
        <f t="shared" si="995"/>
        <v>329370.13900000002</v>
      </c>
      <c s="272">
        <f t="shared" si="995"/>
        <v>26824.545330000001</v>
      </c>
      <c s="272">
        <f t="shared" si="995"/>
        <v>356194.69432999997</v>
      </c>
      <c s="272">
        <f>R13+R217+R353+R871+R1294+R1559+R1591+R2045</f>
        <v>0</v>
      </c>
      <c s="272">
        <f>S13+S217+S353+S871+S1294+S1559+S1591+S2045</f>
        <v>356194.69432999997</v>
      </c>
      <c s="26"/>
      <c s="118"/>
      <c s="118"/>
    </row>
    <row r="2047" spans="7:20" ht="12.75">
      <c r="G2047" s="120"/>
      <c s="120"/>
      <c s="120"/>
      <c s="120"/>
      <c s="120"/>
      <c s="120"/>
      <c s="120"/>
      <c s="120"/>
      <c s="120"/>
      <c s="120"/>
      <c s="120"/>
      <c s="120"/>
      <c s="120"/>
      <c s="31"/>
    </row>
    <row r="2048" spans="1:22" s="125" customFormat="1" ht="12.75">
      <c r="A2048" s="302"/>
      <c s="122"/>
      <c s="122"/>
      <c s="122"/>
      <c s="122"/>
      <c s="122"/>
      <c s="123"/>
      <c s="123"/>
      <c s="7">
        <v>397454</v>
      </c>
      <c s="123"/>
      <c s="126">
        <v>397454</v>
      </c>
      <c s="126"/>
      <c s="126">
        <v>397454</v>
      </c>
      <c s="168">
        <v>-68083.860000000001</v>
      </c>
      <c s="126">
        <v>329370.14000000001</v>
      </c>
      <c s="168">
        <f>Q2048-O2048</f>
        <v>26824.549999999988</v>
      </c>
      <c s="126">
        <v>356194.69</v>
      </c>
      <c s="168">
        <f>S2048-Q2048</f>
        <v>0</v>
      </c>
      <c s="126">
        <v>356194.69</v>
      </c>
      <c s="31"/>
      <c s="124"/>
      <c s="124"/>
    </row>
    <row r="2049" spans="1:22" s="125" customFormat="1" ht="12.75">
      <c r="A2049" s="302"/>
      <c s="122"/>
      <c s="122"/>
      <c s="122"/>
      <c s="122"/>
      <c s="122"/>
      <c s="123"/>
      <c s="123"/>
      <c s="126">
        <f>I2048-I2046</f>
        <v>-3801.4500000000698</v>
      </c>
      <c s="123"/>
      <c s="126">
        <f>K2048-K2046</f>
        <v>0</v>
      </c>
      <c s="126"/>
      <c s="126">
        <f t="shared" si="996" ref="M2049:S2049">M2048-M2046</f>
        <v>0</v>
      </c>
      <c s="168">
        <f t="shared" si="996"/>
        <v>-0.0040000000153668225</v>
      </c>
      <c s="126">
        <f t="shared" si="996"/>
        <v>0.00099999998928979039</v>
      </c>
      <c s="168">
        <f t="shared" si="996"/>
        <v>0.0046699999875272624</v>
      </c>
      <c s="126">
        <f t="shared" si="996"/>
        <v>-0.0043299999670125544</v>
      </c>
      <c s="168">
        <f t="shared" si="996"/>
        <v>0</v>
      </c>
      <c s="126">
        <f t="shared" si="996"/>
        <v>-0.0043299999670125544</v>
      </c>
      <c s="31"/>
      <c s="124"/>
      <c s="124"/>
    </row>
    <row r="2050" spans="1:22" s="125" customFormat="1" ht="12.75">
      <c r="A2050" s="302"/>
      <c s="122"/>
      <c s="122"/>
      <c s="122"/>
      <c s="122"/>
      <c s="122"/>
      <c s="123"/>
      <c s="123"/>
      <c s="123"/>
      <c s="123"/>
      <c s="123"/>
      <c s="123"/>
      <c s="123"/>
      <c s="123"/>
      <c s="123"/>
      <c s="123"/>
      <c s="123"/>
      <c s="123"/>
      <c s="123"/>
      <c r="U2050" s="124"/>
      <c s="124"/>
    </row>
    <row r="2051" spans="1:22" s="31" customFormat="1" ht="12.75">
      <c r="A2051" s="303"/>
      <c s="127"/>
      <c s="127"/>
      <c s="127"/>
      <c s="127"/>
      <c s="127"/>
      <c s="128"/>
      <c s="128"/>
      <c s="129"/>
      <c s="128"/>
      <c s="129"/>
      <c s="129"/>
      <c s="129"/>
      <c s="171" t="s">
        <v>104</v>
      </c>
      <c s="129"/>
      <c s="171" t="s">
        <v>104</v>
      </c>
      <c s="129"/>
      <c s="171" t="s">
        <v>104</v>
      </c>
      <c s="129"/>
      <c r="U2051" s="11"/>
      <c s="11"/>
    </row>
    <row r="2052" spans="1:22" s="31" customFormat="1" ht="12.75">
      <c r="A2052" s="303"/>
      <c s="442" t="s">
        <v>835</v>
      </c>
      <c s="274" t="s">
        <v>509</v>
      </c>
      <c s="274"/>
      <c s="274"/>
      <c s="275"/>
      <c s="130"/>
      <c s="130"/>
      <c s="131">
        <v>1245.5</v>
      </c>
      <c s="131">
        <v>1245.5</v>
      </c>
      <c s="132">
        <f>I2052-J2052</f>
        <v>0</v>
      </c>
      <c s="132"/>
      <c s="132"/>
      <c s="131">
        <f>'[1]2012'!$G$10</f>
        <v>6189.3999999999996</v>
      </c>
      <c s="132">
        <f>O464+O317+O1745+O1744+O462+O318</f>
        <v>6189.3999999999996</v>
      </c>
      <c s="131">
        <f>'[1]2012'!$G$10</f>
        <v>6189.3999999999996</v>
      </c>
      <c s="132">
        <f>Q464+Q317+Q1745+Q1744+Q462+Q318</f>
        <v>6189.3999999999996</v>
      </c>
      <c s="131">
        <f>'[1]2012'!$G$10</f>
        <v>6189.3999999999996</v>
      </c>
      <c s="132">
        <f>S464+S317+S1745+S1744+S462+S318</f>
        <v>6189.3999999999996</v>
      </c>
      <c s="160">
        <f>N2052-O2052</f>
        <v>0</v>
      </c>
      <c s="11"/>
      <c s="11"/>
    </row>
    <row r="2053" spans="1:22" s="31" customFormat="1" ht="12.75">
      <c r="A2053" s="303"/>
      <c s="442"/>
      <c s="216" t="s">
        <v>510</v>
      </c>
      <c s="216"/>
      <c s="216"/>
      <c s="276"/>
      <c s="133"/>
      <c s="133"/>
      <c s="134"/>
      <c s="134"/>
      <c s="135"/>
      <c s="135"/>
      <c s="135"/>
      <c s="134">
        <f>'[1]2012'!$G$30</f>
        <v>74194.899999999994</v>
      </c>
      <c s="135">
        <v>74194.899999999994</v>
      </c>
      <c s="134">
        <f>'[1]2012'!$G$30</f>
        <v>74194.899999999994</v>
      </c>
      <c s="135">
        <v>74194.899999999994</v>
      </c>
      <c s="134">
        <f>'[1]2012'!$G$30</f>
        <v>74194.899999999994</v>
      </c>
      <c s="135">
        <v>74194.899999999994</v>
      </c>
      <c s="161">
        <f t="shared" si="997" ref="T2053:T2058">N2053-O2053</f>
        <v>0</v>
      </c>
      <c s="11"/>
      <c s="11"/>
    </row>
    <row r="2054" spans="1:22" s="31" customFormat="1" ht="12.75">
      <c r="A2054" s="303"/>
      <c s="442"/>
      <c s="216" t="s">
        <v>511</v>
      </c>
      <c s="216"/>
      <c s="216"/>
      <c s="276"/>
      <c s="133"/>
      <c s="133"/>
      <c s="134">
        <f>I2055+I2056</f>
        <v>217878.20000000001</v>
      </c>
      <c s="134">
        <f>J2055+J2056</f>
        <v>217878.20000000001</v>
      </c>
      <c s="135">
        <f>I2054-J2054</f>
        <v>0</v>
      </c>
      <c s="135"/>
      <c s="135"/>
      <c s="134">
        <f>'[1]2012'!$G$32</f>
        <v>168113.5</v>
      </c>
      <c s="135">
        <f>O2055+O2056</f>
        <v>168113.49999999997</v>
      </c>
      <c s="134">
        <f>'[1]2012'!$G$32</f>
        <v>168113.5</v>
      </c>
      <c s="135">
        <f>Q2055+Q2056</f>
        <v>162131.49999999997</v>
      </c>
      <c s="134">
        <f>'[1]2012'!$G$32</f>
        <v>168113.5</v>
      </c>
      <c s="135">
        <f>S2055+S2056</f>
        <v>162131.49999999997</v>
      </c>
      <c s="161">
        <f t="shared" si="997"/>
        <v>0</v>
      </c>
      <c s="11"/>
      <c s="11"/>
    </row>
    <row r="2055" spans="1:22" s="31" customFormat="1" ht="12.75">
      <c r="A2055" s="303"/>
      <c s="442"/>
      <c s="277" t="s">
        <v>512</v>
      </c>
      <c s="278"/>
      <c s="279"/>
      <c s="280"/>
      <c s="136"/>
      <c s="136"/>
      <c s="137">
        <v>207859.60000000001</v>
      </c>
      <c s="137">
        <v>207859.60000000001</v>
      </c>
      <c s="138">
        <f>I2055-J2055</f>
        <v>0</v>
      </c>
      <c s="138"/>
      <c s="138"/>
      <c s="137">
        <f>'[1]2012'!$G$33</f>
        <v>166991.10000000001</v>
      </c>
      <c s="138">
        <f>O1389+O376+O1371+O1392+O1395+O762+O644+O1324+O1650+O1400+O1406+O1377+O1385+O1374+O592+O664+O550+O1639+O1653+O658+O1646+O1601+O861</f>
        <v>166991.09999999998</v>
      </c>
      <c s="137">
        <f>'[1]2012'!$G$33</f>
        <v>166991.10000000001</v>
      </c>
      <c s="138">
        <f>Q1389+Q376+Q1371+Q1392+Q1395+Q762+Q644+Q1324+Q1650+Q1400+Q1406+Q1377+Q1385+Q1374+Q592+Q664+Q550+Q1639+Q1653+Q658+Q1646+Q1601+Q861</f>
        <v>161000.09999999998</v>
      </c>
      <c s="137">
        <f>'[1]2012'!$G$33</f>
        <v>166991.10000000001</v>
      </c>
      <c s="138">
        <f>S1389+S376+S1371+S1392+S1395+S762+S644+S1324+S1650+S1400+S1406+S1377+S1385+S1374+S592+S664+S550+S1639+S1653+S658+S1646+S1601+S861</f>
        <v>161000.09999999998</v>
      </c>
      <c s="162">
        <f t="shared" si="997"/>
        <v>0</v>
      </c>
      <c s="11"/>
      <c s="11"/>
    </row>
    <row r="2056" spans="1:22" s="31" customFormat="1" ht="12.75">
      <c r="A2056" s="303"/>
      <c s="442"/>
      <c s="281" t="s">
        <v>513</v>
      </c>
      <c s="282"/>
      <c s="283"/>
      <c s="284"/>
      <c s="139"/>
      <c s="139"/>
      <c s="140">
        <v>10018.6</v>
      </c>
      <c s="140">
        <v>10018.6</v>
      </c>
      <c s="141">
        <f>I2056-J2056</f>
        <v>0</v>
      </c>
      <c s="141"/>
      <c s="141"/>
      <c s="140">
        <f>'[1]2012'!$G$46</f>
        <v>1122.4000000000001</v>
      </c>
      <c s="141">
        <f>O1358+O12008+O1619+O1365+O1368+O1875</f>
        <v>1122.4000000000001</v>
      </c>
      <c s="140">
        <f>'[1]2012'!$G$46</f>
        <v>1122.4000000000001</v>
      </c>
      <c s="141">
        <f>Q1358+Q12008+Q1619+Q1365+Q1368+Q1875</f>
        <v>1131.4000000000001</v>
      </c>
      <c s="140">
        <f>'[1]2012'!$G$46</f>
        <v>1122.4000000000001</v>
      </c>
      <c s="141">
        <f>S1358+S12008+S1619+S1365+S1368+S1875</f>
        <v>1131.4000000000001</v>
      </c>
      <c s="163">
        <f t="shared" si="997"/>
        <v>0</v>
      </c>
      <c s="11"/>
      <c s="11"/>
    </row>
    <row r="2057" spans="1:22" s="31" customFormat="1" ht="12.75">
      <c r="A2057" s="303"/>
      <c s="442"/>
      <c s="49" t="s">
        <v>514</v>
      </c>
      <c s="49"/>
      <c s="216"/>
      <c s="276"/>
      <c s="133"/>
      <c s="133"/>
      <c s="142">
        <v>1547.2</v>
      </c>
      <c s="142">
        <v>1547.2</v>
      </c>
      <c s="135">
        <f>I2057-J2057</f>
        <v>0</v>
      </c>
      <c s="135"/>
      <c s="135"/>
      <c s="164">
        <f>'[1]2012'!$G$50</f>
        <v>0</v>
      </c>
      <c s="135"/>
      <c s="164">
        <f>'[1]2012'!$G$50</f>
        <v>0</v>
      </c>
      <c s="135"/>
      <c s="164">
        <f>'[1]2012'!$G$50</f>
        <v>0</v>
      </c>
      <c s="135"/>
      <c s="161">
        <f t="shared" si="997"/>
        <v>0</v>
      </c>
      <c s="11"/>
      <c s="11"/>
    </row>
    <row r="2058" spans="1:22" s="31" customFormat="1" ht="12.75">
      <c r="A2058" s="303"/>
      <c s="442"/>
      <c s="49"/>
      <c s="49"/>
      <c s="216"/>
      <c s="276"/>
      <c s="133"/>
      <c s="133"/>
      <c s="142">
        <f>I2052+I2054+I2057+I2053</f>
        <v>220670.90000000002</v>
      </c>
      <c s="142">
        <f>J2052+J2054+J2057+J2053</f>
        <v>220670.90000000002</v>
      </c>
      <c s="164">
        <f>K2052+K2054+K2057+K2053</f>
        <v>0</v>
      </c>
      <c s="164"/>
      <c s="164"/>
      <c s="164">
        <f t="shared" si="998" ref="N2058:S2058">N2052+N2054+N2057+N2053</f>
        <v>248497.79999999999</v>
      </c>
      <c s="164">
        <f t="shared" si="998"/>
        <v>248497.79999999996</v>
      </c>
      <c s="164">
        <f t="shared" si="998"/>
        <v>248497.79999999999</v>
      </c>
      <c s="164">
        <f t="shared" si="998"/>
        <v>242515.79999999996</v>
      </c>
      <c s="164">
        <f t="shared" si="998"/>
        <v>248497.79999999999</v>
      </c>
      <c s="164">
        <f t="shared" si="998"/>
        <v>242515.79999999996</v>
      </c>
      <c s="161">
        <f t="shared" si="997"/>
        <v>0</v>
      </c>
      <c s="11"/>
      <c s="11"/>
    </row>
    <row r="2059" spans="2:20" ht="12.75">
      <c r="B2059" s="49"/>
      <c s="43" t="s">
        <v>515</v>
      </c>
      <c s="285"/>
      <c s="49"/>
      <c s="49"/>
      <c s="143"/>
      <c s="143"/>
      <c s="143"/>
      <c s="143"/>
      <c s="135"/>
      <c s="135"/>
      <c s="135"/>
      <c s="165"/>
      <c s="135">
        <v>63630.699999999997</v>
      </c>
      <c s="165"/>
      <c s="135">
        <v>63630.699999999997</v>
      </c>
      <c s="165"/>
      <c s="135">
        <v>63630.699999999997</v>
      </c>
      <c s="161"/>
    </row>
    <row r="2060" spans="2:20" ht="12.75">
      <c r="B2060" s="442"/>
      <c s="216" t="s">
        <v>516</v>
      </c>
      <c s="216"/>
      <c s="49"/>
      <c s="49"/>
      <c s="143"/>
      <c s="143"/>
      <c s="134"/>
      <c s="134"/>
      <c s="135"/>
      <c s="135"/>
      <c s="135"/>
      <c s="134"/>
      <c s="144">
        <v>3181.54</v>
      </c>
      <c s="134"/>
      <c s="144">
        <v>3181.54</v>
      </c>
      <c s="134"/>
      <c s="144">
        <v>3181.54</v>
      </c>
      <c s="161"/>
    </row>
    <row r="2061" spans="2:20" ht="12.75">
      <c r="B2061" s="442"/>
      <c s="286" t="s">
        <v>105</v>
      </c>
      <c s="286"/>
      <c s="145"/>
      <c s="145"/>
      <c s="146"/>
      <c s="146"/>
      <c s="147"/>
      <c s="147"/>
      <c s="148"/>
      <c s="148"/>
      <c s="148"/>
      <c s="147"/>
      <c s="148">
        <v>7502.6999999999998</v>
      </c>
      <c s="147"/>
      <c s="148">
        <v>7502.6999999999998</v>
      </c>
      <c s="147"/>
      <c s="148">
        <v>7502.6999999999998</v>
      </c>
      <c s="166"/>
    </row>
    <row r="2062" spans="2:20" ht="12.75">
      <c r="B2062" s="442"/>
      <c s="286" t="s">
        <v>517</v>
      </c>
      <c s="286"/>
      <c s="145"/>
      <c s="145"/>
      <c s="146"/>
      <c s="146"/>
      <c s="147"/>
      <c s="147"/>
      <c s="148"/>
      <c s="148"/>
      <c s="148"/>
      <c s="147"/>
      <c s="148">
        <v>100</v>
      </c>
      <c s="147"/>
      <c s="148">
        <v>100</v>
      </c>
      <c s="147"/>
      <c s="148">
        <v>100</v>
      </c>
      <c s="166"/>
    </row>
    <row r="2063" spans="2:20" ht="12.75">
      <c r="B2063" s="442"/>
      <c s="287" t="s">
        <v>511</v>
      </c>
      <c s="287"/>
      <c s="149"/>
      <c s="149"/>
      <c s="150"/>
      <c s="150"/>
      <c s="151"/>
      <c s="151"/>
      <c s="152"/>
      <c s="152"/>
      <c s="152"/>
      <c s="151"/>
      <c s="152">
        <v>4643.1000000000004</v>
      </c>
      <c s="151"/>
      <c s="152">
        <v>4643.1000000000004</v>
      </c>
      <c s="151"/>
      <c s="152">
        <v>4643.1000000000004</v>
      </c>
      <c s="167"/>
    </row>
    <row r="2064" spans="2:20" ht="12.75">
      <c r="B2064" s="442"/>
      <c s="288" t="s">
        <v>518</v>
      </c>
      <c s="289"/>
      <c s="49"/>
      <c s="49"/>
      <c s="143"/>
      <c s="143"/>
      <c s="134"/>
      <c s="134"/>
      <c s="135"/>
      <c s="135"/>
      <c s="135"/>
      <c s="134"/>
      <c s="135">
        <v>1814.3</v>
      </c>
      <c s="134"/>
      <c s="135">
        <v>1814.3</v>
      </c>
      <c s="134"/>
      <c s="135">
        <v>1814.3</v>
      </c>
      <c s="161"/>
    </row>
    <row r="2065" spans="2:20" ht="12.75">
      <c r="B2065" s="442"/>
      <c r="D2065" s="289"/>
      <c s="49"/>
      <c s="49"/>
      <c s="143"/>
      <c s="143"/>
      <c s="134"/>
      <c s="134"/>
      <c s="135"/>
      <c s="135"/>
      <c s="135"/>
      <c s="134"/>
      <c s="135">
        <f>O2058+O2059+O2060+O2062+O2063+O2064+O2061</f>
        <v>329370.1399999999</v>
      </c>
      <c s="134"/>
      <c s="135">
        <f>Q2058+Q2059+Q2060+Q2062+Q2063+Q2064+Q2061</f>
        <v>323388.1399999999</v>
      </c>
      <c s="134"/>
      <c s="135">
        <f>S2058+S2059+S2060+S2062+S2063+S2064+S2061</f>
        <v>323388.1399999999</v>
      </c>
      <c s="161"/>
    </row>
    <row r="2066" spans="2:20" ht="12.75">
      <c r="B2066" s="442"/>
      <c s="288" t="s">
        <v>486</v>
      </c>
      <c s="49"/>
      <c s="49"/>
      <c s="49"/>
      <c s="143"/>
      <c s="143"/>
      <c s="142"/>
      <c s="142"/>
      <c s="135"/>
      <c s="135"/>
      <c s="135"/>
      <c s="142"/>
      <c s="135"/>
      <c s="142"/>
      <c s="135"/>
      <c s="142"/>
      <c s="135"/>
      <c s="121"/>
    </row>
    <row r="2067" spans="2:20" ht="12.75">
      <c r="B2067" s="442"/>
      <c s="49" t="s">
        <v>686</v>
      </c>
      <c s="285"/>
      <c s="49"/>
      <c s="49"/>
      <c s="143"/>
      <c s="143"/>
      <c s="153"/>
      <c s="153"/>
      <c s="153"/>
      <c s="153"/>
      <c s="153"/>
      <c s="153"/>
      <c s="153"/>
      <c s="153"/>
      <c s="153"/>
      <c s="153"/>
      <c s="153"/>
      <c s="121"/>
    </row>
    <row r="2071" spans="15:19" ht="12.75">
      <c r="O2071" s="128">
        <f>O344+O471+O527+O533+O535+O539+O542+O568+O573+O575+O647+O867+O1037+O1063+O1065+O1671+O1674+O1677+O1727+O1730+O1748+O1771+O1797+O1799+O1812+O1816+O1821+O1832+O1847+O1849+O1862+O1879+O1818+O1884</f>
        <v>4097</v>
      </c>
      <c s="128">
        <f>P344+P471+P527+P533+P535+P539+P542+P568+P573+P575+P647+P867+P1037+P1063+P1065+P1671+P1674+P1677+P1727+P1730+P1748+P1771+P1797+P1799+P1812+P1816+P1821+P1832+P1847+P1849+P1862+P1879+P1818+P1884</f>
        <v>17659.145</v>
      </c>
      <c s="128">
        <f>Q344+Q471+Q527+Q533+Q535+Q539+Q542+Q568+Q573+Q575+Q647+Q867+Q1037+Q1063+Q1065+Q1671+Q1674+Q1677+Q1727+Q1730+Q1748+Q1771+Q1797+Q1799+Q1812+Q1816+Q1821+Q1832+Q1847+Q1849+Q1862+Q1879+Q1818+Q1884</f>
        <v>21756.145000000004</v>
      </c>
      <c s="128">
        <f>R344+R471+R527+R533+R535+R539+R542+R568+R573+R575+R647+R867+R1037+R1063+R1065+R1671+R1674+R1677+R1727+R1730+R1748+R1771+R1797+R1799+R1812+R1816+R1821+R1832+R1847+R1849+R1862+R1879+R1818+R1884</f>
        <v>-55</v>
      </c>
      <c s="128">
        <f>S344+S471+S527+S533+S535+S539+S542+S568+S573+S575+S647+S867+S1037+S1063+S1065+S1671+S1674+S1677+S1727+S1730+S1748+S1771+S1797+S1799+S1812+S1816+S1821+S1832+S1847+S1849+S1862+S1879+S1818+S1884</f>
        <v>21701.145000000004</v>
      </c>
    </row>
  </sheetData>
  <mergeCells count="55">
    <mergeCell ref="A1269:E1269"/>
    <mergeCell ref="A2018:E2018"/>
    <mergeCell ref="A1431:F1431"/>
    <mergeCell ref="A1945:F1945"/>
    <mergeCell ref="A1997:F1997"/>
    <mergeCell ref="A871:F871"/>
    <mergeCell ref="A1447:F1447"/>
    <mergeCell ref="A788:F788"/>
    <mergeCell ref="A676:F676"/>
    <mergeCell ref="A1531:F1531"/>
    <mergeCell ref="A1890:F1890"/>
    <mergeCell ref="A1936:F1936"/>
    <mergeCell ref="A1543:F1543"/>
    <mergeCell ref="A1182:F1182"/>
    <mergeCell ref="A1274:F1274"/>
    <mergeCell ref="A689:F689"/>
    <mergeCell ref="A1499:F1499"/>
    <mergeCell ref="P2:Q2"/>
    <mergeCell ref="A5:Q5"/>
    <mergeCell ref="A6:Q6"/>
    <mergeCell ref="P9:P10"/>
    <mergeCell ref="O9:O10"/>
    <mergeCell ref="I9:I10"/>
    <mergeCell ref="A7:F7"/>
    <mergeCell ref="L9:L10"/>
    <mergeCell ref="B9:F9"/>
    <mergeCell ref="K8:Q8"/>
    <mergeCell ref="B2060:B2067"/>
    <mergeCell ref="A1550:F1550"/>
    <mergeCell ref="A1294:F1294"/>
    <mergeCell ref="B2052:B2058"/>
    <mergeCell ref="A1559:F1559"/>
    <mergeCell ref="A1457:F1457"/>
    <mergeCell ref="A1591:F1591"/>
    <mergeCell ref="A1983:F1983"/>
    <mergeCell ref="A2044:F2044"/>
    <mergeCell ref="A2011:F2011"/>
    <mergeCell ref="A775:F775"/>
    <mergeCell ref="R1:S1"/>
    <mergeCell ref="R2:S2"/>
    <mergeCell ref="R9:R10"/>
    <mergeCell ref="S9:S10"/>
    <mergeCell ref="A217:F217"/>
    <mergeCell ref="A8:A10"/>
    <mergeCell ref="B8:F8"/>
    <mergeCell ref="P1:Q1"/>
    <mergeCell ref="Q9:Q10"/>
    <mergeCell ref="K9:K10"/>
    <mergeCell ref="J9:J10"/>
    <mergeCell ref="H9:H10"/>
    <mergeCell ref="N9:N10"/>
    <mergeCell ref="A353:F353"/>
    <mergeCell ref="M9:M10"/>
    <mergeCell ref="G8:G10"/>
    <mergeCell ref="A13:F13"/>
  </mergeCells>
  <pageMargins left="0.393700787401575" right="0.393700787401575" top="1.18110236220472" bottom="0.393700787401575" header="0" footer="0"/>
  <pageSetup fitToHeight="8" orientation="portrait" paperSize="9" scale="66" r:id="rId3"/>
  <headerFooter alignWithMargins="0"/>
  <rowBreaks count="2" manualBreakCount="2">
    <brk id="352" max="255" man="1"/>
    <brk id="568" max="25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прил 1</vt:lpstr>
      <vt:lpstr>Прил 12</vt:lpstr>
    </vt:vector>
  </TitlesOfParts>
  <Template/>
  <Manager/>
  <Company>Управуление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FO1</dc:creator>
  <cp:keywords/>
  <dc:description/>
  <cp:lastModifiedBy>УЛАГАН МО</cp:lastModifiedBy>
  <cp:lastPrinted>2023-03-20T08:55:30Z</cp:lastPrinted>
  <dcterms:created xsi:type="dcterms:W3CDTF">2008-11-09T14:04:37Z</dcterms:created>
  <dcterms:modified xsi:type="dcterms:W3CDTF">2025-03-20T05:03:04Z</dcterms:modified>
  <cp:category/>
</cp:coreProperties>
</file>